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4220" windowHeight="7050" activeTab="1"/>
  </bookViews>
  <sheets>
    <sheet name="version 2.9" sheetId="1" r:id="rId1"/>
    <sheet name="Version 3.0" sheetId="2" r:id="rId2"/>
  </sheets>
  <calcPr calcId="125725"/>
</workbook>
</file>

<file path=xl/calcChain.xml><?xml version="1.0" encoding="utf-8"?>
<calcChain xmlns="http://schemas.openxmlformats.org/spreadsheetml/2006/main">
  <c r="AS36" i="2"/>
  <c r="AR36"/>
  <c r="AQ36"/>
  <c r="AO36"/>
  <c r="AN36"/>
  <c r="AM36"/>
  <c r="AK36"/>
  <c r="AJ36"/>
  <c r="AI36"/>
  <c r="AG36"/>
  <c r="AF36"/>
  <c r="AE36"/>
  <c r="AC36"/>
  <c r="AB36"/>
  <c r="AA36"/>
  <c r="X36"/>
  <c r="W36"/>
  <c r="V36"/>
  <c r="T36"/>
  <c r="S36"/>
  <c r="R36"/>
  <c r="Q36"/>
  <c r="P36"/>
  <c r="O36"/>
  <c r="M36"/>
  <c r="L36"/>
  <c r="K36"/>
  <c r="H36"/>
  <c r="G36"/>
  <c r="F36"/>
  <c r="O35"/>
  <c r="AQ29"/>
  <c r="AQ28"/>
  <c r="AQ25"/>
  <c r="AQ31" s="1"/>
  <c r="AQ24"/>
  <c r="AQ37" s="1"/>
  <c r="AQ22"/>
  <c r="AQ23" s="1"/>
  <c r="AQ21"/>
  <c r="AQ20"/>
  <c r="AQ18"/>
  <c r="AQ27" s="1"/>
  <c r="AQ8"/>
  <c r="AQ7"/>
  <c r="AQ9" s="1"/>
  <c r="AR29"/>
  <c r="AR28"/>
  <c r="AR25"/>
  <c r="AR31" s="1"/>
  <c r="AR24"/>
  <c r="AR37" s="1"/>
  <c r="AR22"/>
  <c r="AR23" s="1"/>
  <c r="AR21"/>
  <c r="AR20"/>
  <c r="AR18"/>
  <c r="AR27" s="1"/>
  <c r="AR8"/>
  <c r="AR10" s="1"/>
  <c r="AR7"/>
  <c r="AR9" s="1"/>
  <c r="P24"/>
  <c r="P37" s="1"/>
  <c r="AF20"/>
  <c r="AO7"/>
  <c r="AO9" s="1"/>
  <c r="AN7"/>
  <c r="AN9" s="1"/>
  <c r="AM7"/>
  <c r="AM9" s="1"/>
  <c r="AL7"/>
  <c r="AL9" s="1"/>
  <c r="AO29"/>
  <c r="AN29"/>
  <c r="AM29"/>
  <c r="AL29"/>
  <c r="AO28"/>
  <c r="AN28"/>
  <c r="AM28"/>
  <c r="AL28"/>
  <c r="AO25"/>
  <c r="AO31" s="1"/>
  <c r="AN25"/>
  <c r="AN31" s="1"/>
  <c r="AM25"/>
  <c r="AM31" s="1"/>
  <c r="AL25"/>
  <c r="AL31" s="1"/>
  <c r="AO24"/>
  <c r="AO32" s="1"/>
  <c r="AN24"/>
  <c r="AN32" s="1"/>
  <c r="AM24"/>
  <c r="AM32" s="1"/>
  <c r="AL24"/>
  <c r="AL32" s="1"/>
  <c r="AO22"/>
  <c r="AO23" s="1"/>
  <c r="AN22"/>
  <c r="AN23" s="1"/>
  <c r="AM22"/>
  <c r="AM23" s="1"/>
  <c r="AL22"/>
  <c r="AL23" s="1"/>
  <c r="AO21"/>
  <c r="AN21"/>
  <c r="AM21"/>
  <c r="AL21"/>
  <c r="AO20"/>
  <c r="AN20"/>
  <c r="AM20"/>
  <c r="AL20"/>
  <c r="AO18"/>
  <c r="AO27" s="1"/>
  <c r="AN18"/>
  <c r="AN27" s="1"/>
  <c r="AM18"/>
  <c r="AM27" s="1"/>
  <c r="AL18"/>
  <c r="AL27" s="1"/>
  <c r="AS20"/>
  <c r="AK29"/>
  <c r="AJ29"/>
  <c r="AI29"/>
  <c r="AH29"/>
  <c r="AK28"/>
  <c r="AJ28"/>
  <c r="AI28"/>
  <c r="AH28"/>
  <c r="AK25"/>
  <c r="AK31" s="1"/>
  <c r="AJ25"/>
  <c r="AJ31" s="1"/>
  <c r="AI25"/>
  <c r="AI31" s="1"/>
  <c r="AH25"/>
  <c r="AH31" s="1"/>
  <c r="AK24"/>
  <c r="AK32" s="1"/>
  <c r="AJ24"/>
  <c r="AJ32" s="1"/>
  <c r="AI24"/>
  <c r="AI32" s="1"/>
  <c r="AH24"/>
  <c r="AH32" s="1"/>
  <c r="AK22"/>
  <c r="AK23" s="1"/>
  <c r="AJ22"/>
  <c r="AJ23" s="1"/>
  <c r="AI22"/>
  <c r="AI23" s="1"/>
  <c r="AH22"/>
  <c r="AH23" s="1"/>
  <c r="AK21"/>
  <c r="AJ21"/>
  <c r="AI21"/>
  <c r="AH21"/>
  <c r="AK20"/>
  <c r="AJ20"/>
  <c r="AI20"/>
  <c r="AH20"/>
  <c r="AK18"/>
  <c r="AK27" s="1"/>
  <c r="AJ18"/>
  <c r="AJ27" s="1"/>
  <c r="AI18"/>
  <c r="AI27" s="1"/>
  <c r="AH18"/>
  <c r="AH27" s="1"/>
  <c r="AK7"/>
  <c r="AK9" s="1"/>
  <c r="AJ7"/>
  <c r="AJ9" s="1"/>
  <c r="AI7"/>
  <c r="AI9" s="1"/>
  <c r="AH7"/>
  <c r="AH9" s="1"/>
  <c r="AS29"/>
  <c r="AS28"/>
  <c r="AS25"/>
  <c r="AS31" s="1"/>
  <c r="AS24"/>
  <c r="AS37" s="1"/>
  <c r="AS22"/>
  <c r="AS23" s="1"/>
  <c r="AS21"/>
  <c r="AS18"/>
  <c r="AS27" s="1"/>
  <c r="AS8"/>
  <c r="AS7"/>
  <c r="AS9" s="1"/>
  <c r="AP8"/>
  <c r="AP7"/>
  <c r="AP9" s="1"/>
  <c r="AP29"/>
  <c r="AP28"/>
  <c r="AP25"/>
  <c r="AP31" s="1"/>
  <c r="AP24"/>
  <c r="AP32" s="1"/>
  <c r="AP22"/>
  <c r="AP23" s="1"/>
  <c r="AP21"/>
  <c r="AP20"/>
  <c r="AP18"/>
  <c r="AP27" s="1"/>
  <c r="J7"/>
  <c r="J9" s="1"/>
  <c r="K7"/>
  <c r="K9" s="1"/>
  <c r="L7"/>
  <c r="L9" s="1"/>
  <c r="M7"/>
  <c r="M9" s="1"/>
  <c r="J8"/>
  <c r="J10" s="1"/>
  <c r="K8"/>
  <c r="K10" s="1"/>
  <c r="L8"/>
  <c r="L10" s="1"/>
  <c r="M8"/>
  <c r="M10" s="1"/>
  <c r="E7"/>
  <c r="E8" s="1"/>
  <c r="E10" s="1"/>
  <c r="D7"/>
  <c r="D8" s="1"/>
  <c r="D10" s="1"/>
  <c r="C7"/>
  <c r="C8" s="1"/>
  <c r="C10" s="1"/>
  <c r="B7"/>
  <c r="B8" s="1"/>
  <c r="B10" s="1"/>
  <c r="I7"/>
  <c r="I8" s="1"/>
  <c r="I10" s="1"/>
  <c r="H7"/>
  <c r="H8" s="1"/>
  <c r="H10" s="1"/>
  <c r="G7"/>
  <c r="G8" s="1"/>
  <c r="G10" s="1"/>
  <c r="F7"/>
  <c r="F8" s="1"/>
  <c r="F10" s="1"/>
  <c r="Q7"/>
  <c r="Q8" s="1"/>
  <c r="Q10" s="1"/>
  <c r="P7"/>
  <c r="P8" s="1"/>
  <c r="P10" s="1"/>
  <c r="O7"/>
  <c r="O8" s="1"/>
  <c r="O10" s="1"/>
  <c r="N7"/>
  <c r="N8" s="1"/>
  <c r="N10" s="1"/>
  <c r="U7"/>
  <c r="U8" s="1"/>
  <c r="U10" s="1"/>
  <c r="T7"/>
  <c r="T8" s="1"/>
  <c r="T10" s="1"/>
  <c r="S7"/>
  <c r="S8" s="1"/>
  <c r="S10" s="1"/>
  <c r="R7"/>
  <c r="R8" s="1"/>
  <c r="R10" s="1"/>
  <c r="AG7"/>
  <c r="AG8" s="1"/>
  <c r="AG10" s="1"/>
  <c r="AF7"/>
  <c r="AF8" s="1"/>
  <c r="AF10" s="1"/>
  <c r="AE7"/>
  <c r="AE8" s="1"/>
  <c r="AE10" s="1"/>
  <c r="AD7"/>
  <c r="AD8" s="1"/>
  <c r="AD10" s="1"/>
  <c r="AC7"/>
  <c r="AC8" s="1"/>
  <c r="AC10" s="1"/>
  <c r="AB7"/>
  <c r="AB8" s="1"/>
  <c r="AB10" s="1"/>
  <c r="AA7"/>
  <c r="AA8" s="1"/>
  <c r="AA10" s="1"/>
  <c r="Z7"/>
  <c r="Z8" s="1"/>
  <c r="Z10" s="1"/>
  <c r="Y7"/>
  <c r="Y8" s="1"/>
  <c r="Y10" s="1"/>
  <c r="X7"/>
  <c r="X8" s="1"/>
  <c r="X10" s="1"/>
  <c r="W7"/>
  <c r="W8" s="1"/>
  <c r="W10" s="1"/>
  <c r="V7"/>
  <c r="V8" s="1"/>
  <c r="V10" s="1"/>
  <c r="AD29"/>
  <c r="AD28"/>
  <c r="AD25"/>
  <c r="AD31" s="1"/>
  <c r="AD24"/>
  <c r="AD32" s="1"/>
  <c r="AD22"/>
  <c r="AD23" s="1"/>
  <c r="AD21"/>
  <c r="AD20"/>
  <c r="AD18"/>
  <c r="AD27" s="1"/>
  <c r="Y29"/>
  <c r="X29"/>
  <c r="W29"/>
  <c r="V29"/>
  <c r="Y28"/>
  <c r="X28"/>
  <c r="W28"/>
  <c r="V28"/>
  <c r="Y25"/>
  <c r="Y31" s="1"/>
  <c r="X25"/>
  <c r="X31" s="1"/>
  <c r="W25"/>
  <c r="W31" s="1"/>
  <c r="V25"/>
  <c r="V31" s="1"/>
  <c r="Y24"/>
  <c r="Y32" s="1"/>
  <c r="X24"/>
  <c r="X37" s="1"/>
  <c r="W24"/>
  <c r="W37" s="1"/>
  <c r="V24"/>
  <c r="V37" s="1"/>
  <c r="Y22"/>
  <c r="Y23" s="1"/>
  <c r="X22"/>
  <c r="X23" s="1"/>
  <c r="W22"/>
  <c r="W23" s="1"/>
  <c r="V22"/>
  <c r="V23" s="1"/>
  <c r="Y21"/>
  <c r="X21"/>
  <c r="W21"/>
  <c r="V21"/>
  <c r="Y20"/>
  <c r="X20"/>
  <c r="W20"/>
  <c r="V20"/>
  <c r="Y18"/>
  <c r="Y27" s="1"/>
  <c r="X18"/>
  <c r="X27" s="1"/>
  <c r="W18"/>
  <c r="W27" s="1"/>
  <c r="V18"/>
  <c r="V27" s="1"/>
  <c r="I29"/>
  <c r="H29"/>
  <c r="G29"/>
  <c r="F29"/>
  <c r="I28"/>
  <c r="H28"/>
  <c r="G28"/>
  <c r="F28"/>
  <c r="I25"/>
  <c r="I31" s="1"/>
  <c r="H25"/>
  <c r="H31" s="1"/>
  <c r="G25"/>
  <c r="G31" s="1"/>
  <c r="F25"/>
  <c r="F31" s="1"/>
  <c r="I24"/>
  <c r="I32" s="1"/>
  <c r="H24"/>
  <c r="H37" s="1"/>
  <c r="G24"/>
  <c r="G37" s="1"/>
  <c r="F24"/>
  <c r="F37" s="1"/>
  <c r="I22"/>
  <c r="I23" s="1"/>
  <c r="H22"/>
  <c r="H23" s="1"/>
  <c r="G22"/>
  <c r="G23" s="1"/>
  <c r="F22"/>
  <c r="F23" s="1"/>
  <c r="I21"/>
  <c r="H21"/>
  <c r="G21"/>
  <c r="F21"/>
  <c r="I20"/>
  <c r="H20"/>
  <c r="G20"/>
  <c r="F20"/>
  <c r="I18"/>
  <c r="I27" s="1"/>
  <c r="H18"/>
  <c r="H27" s="1"/>
  <c r="G18"/>
  <c r="G27" s="1"/>
  <c r="F18"/>
  <c r="F27" s="1"/>
  <c r="E29"/>
  <c r="E28"/>
  <c r="E25"/>
  <c r="E31" s="1"/>
  <c r="E24"/>
  <c r="E32" s="1"/>
  <c r="E22"/>
  <c r="E23" s="1"/>
  <c r="E21"/>
  <c r="E20"/>
  <c r="E18"/>
  <c r="E27" s="1"/>
  <c r="AG29"/>
  <c r="AF29"/>
  <c r="AE29"/>
  <c r="AG28"/>
  <c r="AF28"/>
  <c r="AE28"/>
  <c r="AG25"/>
  <c r="AG31" s="1"/>
  <c r="AF25"/>
  <c r="AF31" s="1"/>
  <c r="AE25"/>
  <c r="AE31" s="1"/>
  <c r="AG24"/>
  <c r="AG37" s="1"/>
  <c r="AF24"/>
  <c r="AF37" s="1"/>
  <c r="AE24"/>
  <c r="AE37" s="1"/>
  <c r="AG22"/>
  <c r="AG23" s="1"/>
  <c r="AF22"/>
  <c r="AF23" s="1"/>
  <c r="AE22"/>
  <c r="AE23" s="1"/>
  <c r="AG21"/>
  <c r="AF21"/>
  <c r="AE21"/>
  <c r="AG20"/>
  <c r="AE20"/>
  <c r="AG18"/>
  <c r="AG27" s="1"/>
  <c r="AF18"/>
  <c r="AF27" s="1"/>
  <c r="AE18"/>
  <c r="AE27" s="1"/>
  <c r="AC29"/>
  <c r="AB29"/>
  <c r="AA29"/>
  <c r="Z29"/>
  <c r="U29"/>
  <c r="T29"/>
  <c r="S29"/>
  <c r="R29"/>
  <c r="Q29"/>
  <c r="P29"/>
  <c r="O29"/>
  <c r="N29"/>
  <c r="M29"/>
  <c r="L29"/>
  <c r="K29"/>
  <c r="J29"/>
  <c r="D29"/>
  <c r="C29"/>
  <c r="B29"/>
  <c r="AC28"/>
  <c r="AB28"/>
  <c r="AA28"/>
  <c r="Z28"/>
  <c r="U28"/>
  <c r="T28"/>
  <c r="S28"/>
  <c r="R28"/>
  <c r="Q28"/>
  <c r="P28"/>
  <c r="O28"/>
  <c r="N28"/>
  <c r="M28"/>
  <c r="L28"/>
  <c r="K28"/>
  <c r="J28"/>
  <c r="D28"/>
  <c r="C28"/>
  <c r="B28"/>
  <c r="AC25"/>
  <c r="AC31" s="1"/>
  <c r="AB25"/>
  <c r="AB31" s="1"/>
  <c r="AA25"/>
  <c r="AA31" s="1"/>
  <c r="Z25"/>
  <c r="Z31" s="1"/>
  <c r="U25"/>
  <c r="U31" s="1"/>
  <c r="T25"/>
  <c r="T31" s="1"/>
  <c r="S25"/>
  <c r="S31" s="1"/>
  <c r="R25"/>
  <c r="R31" s="1"/>
  <c r="Q25"/>
  <c r="Q31" s="1"/>
  <c r="P25"/>
  <c r="P31" s="1"/>
  <c r="O25"/>
  <c r="O31" s="1"/>
  <c r="N25"/>
  <c r="N31" s="1"/>
  <c r="M25"/>
  <c r="M31" s="1"/>
  <c r="L25"/>
  <c r="L31" s="1"/>
  <c r="K25"/>
  <c r="K31" s="1"/>
  <c r="J25"/>
  <c r="J31" s="1"/>
  <c r="D25"/>
  <c r="D31" s="1"/>
  <c r="C25"/>
  <c r="C31" s="1"/>
  <c r="B25"/>
  <c r="B31" s="1"/>
  <c r="AC24"/>
  <c r="AC37" s="1"/>
  <c r="AB24"/>
  <c r="AB37" s="1"/>
  <c r="AA24"/>
  <c r="AA37" s="1"/>
  <c r="Z24"/>
  <c r="Z32" s="1"/>
  <c r="U24"/>
  <c r="U32" s="1"/>
  <c r="T24"/>
  <c r="T37" s="1"/>
  <c r="S24"/>
  <c r="S37" s="1"/>
  <c r="R24"/>
  <c r="R37" s="1"/>
  <c r="Q24"/>
  <c r="Q37" s="1"/>
  <c r="P32"/>
  <c r="O24"/>
  <c r="O37" s="1"/>
  <c r="N24"/>
  <c r="N32" s="1"/>
  <c r="M24"/>
  <c r="M37" s="1"/>
  <c r="L24"/>
  <c r="L37" s="1"/>
  <c r="K24"/>
  <c r="K37" s="1"/>
  <c r="J24"/>
  <c r="J32" s="1"/>
  <c r="D24"/>
  <c r="C24"/>
  <c r="C32" s="1"/>
  <c r="B24"/>
  <c r="B37" s="1"/>
  <c r="AC22"/>
  <c r="AC23" s="1"/>
  <c r="AB22"/>
  <c r="AB23" s="1"/>
  <c r="AA22"/>
  <c r="AA23" s="1"/>
  <c r="Z22"/>
  <c r="Z23" s="1"/>
  <c r="U22"/>
  <c r="U23" s="1"/>
  <c r="T22"/>
  <c r="T23" s="1"/>
  <c r="S22"/>
  <c r="S23" s="1"/>
  <c r="R22"/>
  <c r="R23" s="1"/>
  <c r="Q22"/>
  <c r="Q23" s="1"/>
  <c r="P22"/>
  <c r="P23" s="1"/>
  <c r="O22"/>
  <c r="O23" s="1"/>
  <c r="N22"/>
  <c r="N23" s="1"/>
  <c r="M22"/>
  <c r="M23" s="1"/>
  <c r="L22"/>
  <c r="L23" s="1"/>
  <c r="K22"/>
  <c r="K23" s="1"/>
  <c r="J22"/>
  <c r="J23" s="1"/>
  <c r="D22"/>
  <c r="D23" s="1"/>
  <c r="C22"/>
  <c r="C23" s="1"/>
  <c r="B22"/>
  <c r="B23" s="1"/>
  <c r="AC21"/>
  <c r="AB21"/>
  <c r="AA21"/>
  <c r="Z21"/>
  <c r="U21"/>
  <c r="T21"/>
  <c r="S21"/>
  <c r="R21"/>
  <c r="Q21"/>
  <c r="P21"/>
  <c r="O21"/>
  <c r="N21"/>
  <c r="M21"/>
  <c r="L21"/>
  <c r="K21"/>
  <c r="J21"/>
  <c r="D21"/>
  <c r="C21"/>
  <c r="B21"/>
  <c r="AC20"/>
  <c r="AB20"/>
  <c r="AA20"/>
  <c r="Z20"/>
  <c r="U20"/>
  <c r="T20"/>
  <c r="S20"/>
  <c r="R20"/>
  <c r="Q20"/>
  <c r="P20"/>
  <c r="O20"/>
  <c r="N20"/>
  <c r="M20"/>
  <c r="L20"/>
  <c r="K20"/>
  <c r="J20"/>
  <c r="D20"/>
  <c r="D36" s="1"/>
  <c r="C20"/>
  <c r="C36" s="1"/>
  <c r="B20"/>
  <c r="B36" s="1"/>
  <c r="AC18"/>
  <c r="AC27" s="1"/>
  <c r="AB18"/>
  <c r="AB27" s="1"/>
  <c r="AA18"/>
  <c r="AA27" s="1"/>
  <c r="Z18"/>
  <c r="Z27" s="1"/>
  <c r="U18"/>
  <c r="U27" s="1"/>
  <c r="T18"/>
  <c r="T27" s="1"/>
  <c r="S18"/>
  <c r="S27" s="1"/>
  <c r="R18"/>
  <c r="R27" s="1"/>
  <c r="Q18"/>
  <c r="Q27" s="1"/>
  <c r="P18"/>
  <c r="P27" s="1"/>
  <c r="O18"/>
  <c r="O27" s="1"/>
  <c r="N18"/>
  <c r="N27" s="1"/>
  <c r="M18"/>
  <c r="M27" s="1"/>
  <c r="L18"/>
  <c r="L27" s="1"/>
  <c r="K18"/>
  <c r="K27" s="1"/>
  <c r="J18"/>
  <c r="J27" s="1"/>
  <c r="D18"/>
  <c r="D27" s="1"/>
  <c r="C18"/>
  <c r="C27" s="1"/>
  <c r="B18"/>
  <c r="B27" s="1"/>
  <c r="T24" i="1"/>
  <c r="T23"/>
  <c r="T20"/>
  <c r="T19"/>
  <c r="T17"/>
  <c r="T18" s="1"/>
  <c r="T16"/>
  <c r="T15"/>
  <c r="T13"/>
  <c r="T22" s="1"/>
  <c r="S24"/>
  <c r="S23"/>
  <c r="S20"/>
  <c r="S19"/>
  <c r="S17"/>
  <c r="S18" s="1"/>
  <c r="S16"/>
  <c r="S15"/>
  <c r="S13"/>
  <c r="S22" s="1"/>
  <c r="R24"/>
  <c r="R23"/>
  <c r="R20"/>
  <c r="R19"/>
  <c r="R17"/>
  <c r="R18" s="1"/>
  <c r="R16"/>
  <c r="R15"/>
  <c r="R13"/>
  <c r="R22" s="1"/>
  <c r="Q24"/>
  <c r="Q23"/>
  <c r="Q20"/>
  <c r="Q19"/>
  <c r="Q17"/>
  <c r="Q18" s="1"/>
  <c r="Q16"/>
  <c r="Q15"/>
  <c r="Q13"/>
  <c r="Q22" s="1"/>
  <c r="O24"/>
  <c r="O23"/>
  <c r="O20"/>
  <c r="O19"/>
  <c r="O17"/>
  <c r="O18" s="1"/>
  <c r="O16"/>
  <c r="O15"/>
  <c r="O13"/>
  <c r="O22" s="1"/>
  <c r="P24"/>
  <c r="P23"/>
  <c r="P20"/>
  <c r="P19"/>
  <c r="P17"/>
  <c r="P18" s="1"/>
  <c r="P16"/>
  <c r="P15"/>
  <c r="P13"/>
  <c r="P22" s="1"/>
  <c r="N24"/>
  <c r="N23"/>
  <c r="N20"/>
  <c r="N19"/>
  <c r="N17"/>
  <c r="N18" s="1"/>
  <c r="N16"/>
  <c r="N15"/>
  <c r="N13"/>
  <c r="N22" s="1"/>
  <c r="M24"/>
  <c r="M23"/>
  <c r="M20"/>
  <c r="M19"/>
  <c r="M17"/>
  <c r="M18" s="1"/>
  <c r="M16"/>
  <c r="M15"/>
  <c r="M13"/>
  <c r="M22" s="1"/>
  <c r="L24"/>
  <c r="L23"/>
  <c r="L20"/>
  <c r="L19"/>
  <c r="L17"/>
  <c r="L18" s="1"/>
  <c r="L16"/>
  <c r="L15"/>
  <c r="L13"/>
  <c r="L22" s="1"/>
  <c r="K24"/>
  <c r="K23"/>
  <c r="K20"/>
  <c r="K19"/>
  <c r="K17"/>
  <c r="K18" s="1"/>
  <c r="K16"/>
  <c r="K15"/>
  <c r="K13"/>
  <c r="K22" s="1"/>
  <c r="F19"/>
  <c r="G19"/>
  <c r="H19"/>
  <c r="J19"/>
  <c r="C19"/>
  <c r="D19"/>
  <c r="B19"/>
  <c r="J24"/>
  <c r="J23"/>
  <c r="J20"/>
  <c r="J17"/>
  <c r="J18" s="1"/>
  <c r="J16"/>
  <c r="J15"/>
  <c r="J13"/>
  <c r="J22" s="1"/>
  <c r="G15"/>
  <c r="H15"/>
  <c r="I15"/>
  <c r="C15"/>
  <c r="D15"/>
  <c r="E15"/>
  <c r="F15"/>
  <c r="B15"/>
  <c r="I24"/>
  <c r="I23"/>
  <c r="I20"/>
  <c r="I17"/>
  <c r="I18" s="1"/>
  <c r="I16"/>
  <c r="I13"/>
  <c r="I22" s="1"/>
  <c r="H24"/>
  <c r="H23"/>
  <c r="H20"/>
  <c r="H17"/>
  <c r="H18" s="1"/>
  <c r="H16"/>
  <c r="H13"/>
  <c r="H22" s="1"/>
  <c r="G24"/>
  <c r="G23"/>
  <c r="G20"/>
  <c r="G17"/>
  <c r="G18" s="1"/>
  <c r="G16"/>
  <c r="G13"/>
  <c r="G22" s="1"/>
  <c r="F24"/>
  <c r="F23"/>
  <c r="F20"/>
  <c r="F17"/>
  <c r="F18" s="1"/>
  <c r="F16"/>
  <c r="F13"/>
  <c r="F22" s="1"/>
  <c r="E24"/>
  <c r="E23"/>
  <c r="E20"/>
  <c r="E17"/>
  <c r="E18" s="1"/>
  <c r="E16"/>
  <c r="E13"/>
  <c r="E22" s="1"/>
  <c r="D24"/>
  <c r="D23"/>
  <c r="D20"/>
  <c r="D17"/>
  <c r="D18" s="1"/>
  <c r="D16"/>
  <c r="D13"/>
  <c r="D22" s="1"/>
  <c r="C24"/>
  <c r="B24"/>
  <c r="C13"/>
  <c r="C16"/>
  <c r="C17"/>
  <c r="C18"/>
  <c r="C20"/>
  <c r="C21"/>
  <c r="C22"/>
  <c r="C23"/>
  <c r="B23"/>
  <c r="B13"/>
  <c r="B22" s="1"/>
  <c r="B20"/>
  <c r="B17"/>
  <c r="B18" s="1"/>
  <c r="B16"/>
  <c r="AQ10" i="2" l="1"/>
  <c r="AQ26"/>
  <c r="AQ32"/>
  <c r="AQ35"/>
  <c r="AR26"/>
  <c r="AR32"/>
  <c r="AR35"/>
  <c r="AI37"/>
  <c r="AJ37"/>
  <c r="AK37"/>
  <c r="AM37"/>
  <c r="AN37"/>
  <c r="AO37"/>
  <c r="B32"/>
  <c r="AS32"/>
  <c r="AG32"/>
  <c r="AF32"/>
  <c r="AE32"/>
  <c r="AC32"/>
  <c r="AB32"/>
  <c r="AA32"/>
  <c r="X32"/>
  <c r="W32"/>
  <c r="V32"/>
  <c r="T32"/>
  <c r="S32"/>
  <c r="R32"/>
  <c r="Q32"/>
  <c r="O32"/>
  <c r="M32"/>
  <c r="L32"/>
  <c r="K32"/>
  <c r="H32"/>
  <c r="G32"/>
  <c r="F32"/>
  <c r="D32"/>
  <c r="D37"/>
  <c r="C37"/>
  <c r="AL8"/>
  <c r="AL10" s="1"/>
  <c r="AM8"/>
  <c r="AM10" s="1"/>
  <c r="AN8"/>
  <c r="AN10" s="1"/>
  <c r="AO8"/>
  <c r="AO10" s="1"/>
  <c r="AL26"/>
  <c r="AM26"/>
  <c r="AM35" s="1"/>
  <c r="AN26"/>
  <c r="AN35" s="1"/>
  <c r="AO26"/>
  <c r="AO35" s="1"/>
  <c r="AH8"/>
  <c r="AH10" s="1"/>
  <c r="AI8"/>
  <c r="AI10" s="1"/>
  <c r="AJ8"/>
  <c r="AJ10" s="1"/>
  <c r="AK8"/>
  <c r="AK10" s="1"/>
  <c r="AH26"/>
  <c r="AI26"/>
  <c r="AI35" s="1"/>
  <c r="AJ26"/>
  <c r="AJ35" s="1"/>
  <c r="AK26"/>
  <c r="AK35" s="1"/>
  <c r="AP10"/>
  <c r="AS10"/>
  <c r="AS26"/>
  <c r="AS35" s="1"/>
  <c r="AP26"/>
  <c r="D9"/>
  <c r="C9"/>
  <c r="E9"/>
  <c r="F9"/>
  <c r="I9"/>
  <c r="H9"/>
  <c r="G9"/>
  <c r="R9"/>
  <c r="U9"/>
  <c r="T9"/>
  <c r="S9"/>
  <c r="V9"/>
  <c r="Y9"/>
  <c r="X9"/>
  <c r="W9"/>
  <c r="B9"/>
  <c r="N9"/>
  <c r="O9"/>
  <c r="P9"/>
  <c r="Q9"/>
  <c r="Z9"/>
  <c r="AA9"/>
  <c r="AB9"/>
  <c r="AC9"/>
  <c r="AD9"/>
  <c r="AE9"/>
  <c r="AF9"/>
  <c r="AG9"/>
  <c r="AD26"/>
  <c r="V26"/>
  <c r="V35" s="1"/>
  <c r="W26"/>
  <c r="W35" s="1"/>
  <c r="X26"/>
  <c r="X35" s="1"/>
  <c r="Y26"/>
  <c r="F26"/>
  <c r="F35" s="1"/>
  <c r="G26"/>
  <c r="G35" s="1"/>
  <c r="H26"/>
  <c r="H35" s="1"/>
  <c r="I26"/>
  <c r="E26"/>
  <c r="AE26"/>
  <c r="AE35" s="1"/>
  <c r="AF26"/>
  <c r="AF35" s="1"/>
  <c r="AG26"/>
  <c r="AG35" s="1"/>
  <c r="B26"/>
  <c r="B35" s="1"/>
  <c r="C26"/>
  <c r="C35" s="1"/>
  <c r="D26"/>
  <c r="D35" s="1"/>
  <c r="J26"/>
  <c r="K26"/>
  <c r="K35" s="1"/>
  <c r="L26"/>
  <c r="L35" s="1"/>
  <c r="M26"/>
  <c r="M35" s="1"/>
  <c r="N26"/>
  <c r="O26"/>
  <c r="P26"/>
  <c r="P35" s="1"/>
  <c r="Q26"/>
  <c r="Q35" s="1"/>
  <c r="R26"/>
  <c r="R35" s="1"/>
  <c r="S26"/>
  <c r="S35" s="1"/>
  <c r="T26"/>
  <c r="T35" s="1"/>
  <c r="U26"/>
  <c r="Z26"/>
  <c r="AA26"/>
  <c r="AA35" s="1"/>
  <c r="AB26"/>
  <c r="AB35" s="1"/>
  <c r="AC26"/>
  <c r="AC35" s="1"/>
  <c r="B21" i="1"/>
  <c r="T21"/>
  <c r="S21"/>
  <c r="R21"/>
  <c r="Q21"/>
  <c r="O21"/>
  <c r="P21"/>
  <c r="N21"/>
  <c r="M21"/>
  <c r="L21"/>
  <c r="K21"/>
  <c r="J21"/>
  <c r="I21"/>
  <c r="H21"/>
  <c r="G21"/>
  <c r="F21"/>
  <c r="E21"/>
  <c r="D21"/>
</calcChain>
</file>

<file path=xl/comments1.xml><?xml version="1.0" encoding="utf-8"?>
<comments xmlns="http://schemas.openxmlformats.org/spreadsheetml/2006/main">
  <authors>
    <author>MARTIN EBERHARD</author>
  </authors>
  <commentList>
    <comment ref="A9" authorId="0">
      <text>
        <r>
          <rPr>
            <b/>
            <sz val="8"/>
            <color indexed="81"/>
            <rFont val="Tahoma"/>
            <family val="2"/>
          </rPr>
          <t>This assumes only side 0 is used for system tracks, and side 1 (if it exists) is wasted.</t>
        </r>
      </text>
    </comment>
    <comment ref="A10" authorId="0">
      <text>
        <r>
          <rPr>
            <b/>
            <sz val="8"/>
            <color indexed="81"/>
            <rFont val="Tahoma"/>
            <family val="2"/>
          </rPr>
          <t>This assumes Side 1 of system tracks is wasted.</t>
        </r>
      </text>
    </comment>
  </commentList>
</comments>
</file>

<file path=xl/sharedStrings.xml><?xml version="1.0" encoding="utf-8"?>
<sst xmlns="http://schemas.openxmlformats.org/spreadsheetml/2006/main" count="102" uniqueCount="55">
  <si>
    <t>Sides</t>
  </si>
  <si>
    <t>Tracks/Side</t>
  </si>
  <si>
    <t>Sectors/Track</t>
  </si>
  <si>
    <t>Bytes/Sector</t>
  </si>
  <si>
    <t>CP/M Parameters</t>
  </si>
  <si>
    <t>Physical Disk</t>
  </si>
  <si>
    <t>System Tracks</t>
  </si>
  <si>
    <t>Disk Parameter Block</t>
  </si>
  <si>
    <t>SPT (Sectors per Track)</t>
  </si>
  <si>
    <t>BSH (Block Shift Factor)</t>
  </si>
  <si>
    <t>EXM (Extent Mask)</t>
  </si>
  <si>
    <t>BLM (Block Mask)</t>
  </si>
  <si>
    <t>DSM (Blocks/Disk)</t>
  </si>
  <si>
    <t>DRM (Max directory Entry)</t>
  </si>
  <si>
    <t>AL0 (reserved directory blocks)</t>
  </si>
  <si>
    <t>AL1 (reserved directory blocks)</t>
  </si>
  <si>
    <t>CKS (Directory Check Vector size)</t>
  </si>
  <si>
    <t>OFF (Reserved Track Offset)</t>
  </si>
  <si>
    <t>SSSD 8"</t>
  </si>
  <si>
    <t>BLS (Bytes/block)</t>
  </si>
  <si>
    <t>Directory Entries</t>
  </si>
  <si>
    <t>Directory Entry Blocks</t>
  </si>
  <si>
    <t>SSDD 8"</t>
  </si>
  <si>
    <t>Illegal</t>
  </si>
  <si>
    <t>DSDD8"</t>
  </si>
  <si>
    <t>SSSD5"</t>
  </si>
  <si>
    <t>SSDD5"</t>
  </si>
  <si>
    <t>Bytes per Directory Entry (32)</t>
  </si>
  <si>
    <t>Track Capacity (bytes)</t>
  </si>
  <si>
    <t>Total System Track  Capacity (bytes)</t>
  </si>
  <si>
    <t>Total Disk Capacity (bytes)</t>
  </si>
  <si>
    <t>SD, 128 bytes/sector system tracks</t>
  </si>
  <si>
    <t>DD, 256 bytes/sector System Tracks</t>
  </si>
  <si>
    <t>Total System Tracks</t>
  </si>
  <si>
    <t>Usable Disk Capacity  (Bytes)</t>
  </si>
  <si>
    <t>8" 1-Sided, Double Density (1SDD)</t>
  </si>
  <si>
    <t>8" 2-Sided, Double Density (2SDD)</t>
  </si>
  <si>
    <t>5-1/4" 1-Sided, Single Density (1SSD)</t>
  </si>
  <si>
    <t>5-1/4" 2-Sided, Single Density (2SSD)</t>
  </si>
  <si>
    <t>8" 1-Sided, Single Density (1SSD)</t>
  </si>
  <si>
    <t>8" 2-Sided, Single Density (2SSD)</t>
  </si>
  <si>
    <t>5-1/4" 1-Sided, Double Density (1SDD)</t>
  </si>
  <si>
    <t>5-1/4" 2-Sided, Double Density (2SDD)</t>
  </si>
  <si>
    <t>CP/M Disk Parameter Block</t>
  </si>
  <si>
    <t>3.5" HD</t>
  </si>
  <si>
    <t>5-1/4" 2-Sided, Quad Density (2SQD)</t>
  </si>
  <si>
    <t>(SD)</t>
  </si>
  <si>
    <t>Directory  Blocks</t>
  </si>
  <si>
    <t>CP/M Reserved Memory</t>
  </si>
  <si>
    <t>Min. allocation vector size (bytes)</t>
  </si>
  <si>
    <t>CKS Min. dir. check vector size (bytes)</t>
  </si>
  <si>
    <t>5-1/4" 2-Sided, High Density (2SHD)</t>
  </si>
  <si>
    <t>DSML (Low byte of Blocks/Disk)</t>
  </si>
  <si>
    <t>PBITS (Various parameter bits)</t>
  </si>
  <si>
    <t>MBIOS DISK Parameter Block Seed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</si>
</sst>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mediumGray">
        <fgColor theme="4" tint="0.79998168889431442"/>
        <bgColor indexed="65"/>
      </patternFill>
    </fill>
    <fill>
      <patternFill patternType="mediumGray">
        <fgColor theme="4" tint="0.79995117038483843"/>
        <bgColor rgb="FFFF0000"/>
      </patternFill>
    </fill>
    <fill>
      <patternFill patternType="mediumGray">
        <fgColor rgb="FFFF0000"/>
      </patternFill>
    </fill>
    <fill>
      <patternFill patternType="mediumGray">
        <fgColor theme="6" tint="0.79998168889431442"/>
        <bgColor indexed="65"/>
      </patternFill>
    </fill>
    <fill>
      <patternFill patternType="mediumGray">
        <fgColor theme="3" tint="0.599963377788628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mediumGray">
        <fgColor theme="4" tint="0.79995117038483843"/>
        <bgColor theme="0" tint="-0.34998626667073579"/>
      </patternFill>
    </fill>
    <fill>
      <patternFill patternType="mediumGray">
        <fgColor theme="4" tint="0.79995117038483843"/>
        <bgColor theme="0" tint="-0.24994659260841701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2" borderId="10" xfId="0" applyFill="1" applyBorder="1" applyAlignment="1">
      <alignment horizontal="center"/>
    </xf>
    <xf numFmtId="0" fontId="1" fillId="2" borderId="11" xfId="0" applyFont="1" applyFill="1" applyBorder="1"/>
    <xf numFmtId="0" fontId="0" fillId="2" borderId="11" xfId="0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0" fontId="0" fillId="2" borderId="12" xfId="0" applyFill="1" applyBorder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4" xfId="0" applyFill="1" applyBorder="1"/>
    <xf numFmtId="0" fontId="0" fillId="2" borderId="17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14" xfId="0" applyFill="1" applyBorder="1"/>
    <xf numFmtId="0" fontId="0" fillId="3" borderId="17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5" xfId="0" applyFill="1" applyBorder="1"/>
    <xf numFmtId="0" fontId="0" fillId="3" borderId="18" xfId="0" applyFill="1" applyBorder="1"/>
    <xf numFmtId="0" fontId="0" fillId="4" borderId="14" xfId="0" applyFill="1" applyBorder="1"/>
    <xf numFmtId="0" fontId="0" fillId="4" borderId="4" xfId="0" applyFill="1" applyBorder="1"/>
    <xf numFmtId="0" fontId="0" fillId="5" borderId="14" xfId="0" applyFill="1" applyBorder="1"/>
    <xf numFmtId="0" fontId="0" fillId="5" borderId="5" xfId="0" applyFill="1" applyBorder="1"/>
    <xf numFmtId="0" fontId="0" fillId="5" borderId="17" xfId="0" applyFill="1" applyBorder="1"/>
    <xf numFmtId="0" fontId="0" fillId="5" borderId="4" xfId="0" applyFill="1" applyBorder="1"/>
    <xf numFmtId="0" fontId="0" fillId="5" borderId="6" xfId="0" applyFill="1" applyBorder="1"/>
    <xf numFmtId="0" fontId="0" fillId="6" borderId="5" xfId="0" applyFill="1" applyBorder="1"/>
    <xf numFmtId="0" fontId="0" fillId="7" borderId="14" xfId="0" applyFill="1" applyBorder="1"/>
    <xf numFmtId="0" fontId="0" fillId="7" borderId="15" xfId="0" applyFill="1" applyBorder="1"/>
    <xf numFmtId="0" fontId="0" fillId="7" borderId="1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9" xfId="0" applyFill="1" applyBorder="1"/>
    <xf numFmtId="0" fontId="0" fillId="6" borderId="8" xfId="0" applyFill="1" applyBorder="1"/>
    <xf numFmtId="3" fontId="0" fillId="8" borderId="4" xfId="0" applyNumberFormat="1" applyFill="1" applyBorder="1"/>
    <xf numFmtId="3" fontId="0" fillId="8" borderId="6" xfId="0" applyNumberFormat="1" applyFill="1" applyBorder="1"/>
    <xf numFmtId="3" fontId="0" fillId="8" borderId="5" xfId="0" applyNumberFormat="1" applyFill="1" applyBorder="1"/>
    <xf numFmtId="3" fontId="0" fillId="8" borderId="17" xfId="0" applyNumberFormat="1" applyFill="1" applyBorder="1"/>
    <xf numFmtId="0" fontId="0" fillId="6" borderId="17" xfId="0" applyFill="1" applyBorder="1"/>
    <xf numFmtId="0" fontId="0" fillId="6" borderId="18" xfId="0" applyFill="1" applyBorder="1"/>
    <xf numFmtId="0" fontId="1" fillId="0" borderId="0" xfId="0" applyFont="1"/>
    <xf numFmtId="0" fontId="0" fillId="7" borderId="22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Protection="1">
      <protection locked="0"/>
    </xf>
    <xf numFmtId="0" fontId="0" fillId="7" borderId="6" xfId="0" applyFill="1" applyBorder="1" applyProtection="1">
      <protection locked="0"/>
    </xf>
    <xf numFmtId="0" fontId="0" fillId="7" borderId="14" xfId="0" applyFill="1" applyBorder="1" applyProtection="1">
      <protection locked="0"/>
    </xf>
    <xf numFmtId="0" fontId="0" fillId="7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3" fontId="0" fillId="7" borderId="6" xfId="0" applyNumberFormat="1" applyFill="1" applyBorder="1"/>
    <xf numFmtId="3" fontId="0" fillId="7" borderId="4" xfId="0" applyNumberFormat="1" applyFill="1" applyBorder="1"/>
    <xf numFmtId="3" fontId="0" fillId="7" borderId="14" xfId="0" applyNumberFormat="1" applyFill="1" applyBorder="1"/>
    <xf numFmtId="0" fontId="0" fillId="2" borderId="23" xfId="0" applyFill="1" applyBorder="1" applyAlignment="1">
      <alignment horizontal="right"/>
    </xf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0" fontId="0" fillId="7" borderId="27" xfId="0" applyFill="1" applyBorder="1"/>
    <xf numFmtId="0" fontId="0" fillId="7" borderId="28" xfId="0" applyFill="1" applyBorder="1"/>
    <xf numFmtId="0" fontId="0" fillId="7" borderId="24" xfId="0" applyFill="1" applyBorder="1"/>
    <xf numFmtId="0" fontId="0" fillId="3" borderId="27" xfId="0" applyFill="1" applyBorder="1"/>
    <xf numFmtId="0" fontId="0" fillId="3" borderId="28" xfId="0" applyFill="1" applyBorder="1"/>
    <xf numFmtId="0" fontId="0" fillId="6" borderId="25" xfId="0" applyFill="1" applyBorder="1"/>
    <xf numFmtId="0" fontId="0" fillId="6" borderId="26" xfId="0" applyFill="1" applyBorder="1"/>
    <xf numFmtId="0" fontId="0" fillId="2" borderId="0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11" borderId="3" xfId="0" applyFill="1" applyBorder="1" applyAlignment="1">
      <alignment horizontal="right"/>
    </xf>
    <xf numFmtId="0" fontId="0" fillId="11" borderId="6" xfId="0" applyFill="1" applyBorder="1"/>
    <xf numFmtId="0" fontId="0" fillId="11" borderId="9" xfId="0" applyFill="1" applyBorder="1"/>
    <xf numFmtId="0" fontId="0" fillId="11" borderId="1" xfId="0" applyFill="1" applyBorder="1" applyAlignment="1">
      <alignment horizontal="right"/>
    </xf>
    <xf numFmtId="0" fontId="0" fillId="11" borderId="4" xfId="0" applyFill="1" applyBorder="1"/>
    <xf numFmtId="0" fontId="0" fillId="11" borderId="7" xfId="0" applyFill="1" applyBorder="1"/>
    <xf numFmtId="0" fontId="0" fillId="12" borderId="2" xfId="0" applyFill="1" applyBorder="1" applyAlignment="1">
      <alignment horizontal="right"/>
    </xf>
    <xf numFmtId="0" fontId="0" fillId="12" borderId="5" xfId="0" applyFill="1" applyBorder="1"/>
    <xf numFmtId="0" fontId="0" fillId="12" borderId="8" xfId="0" applyFill="1" applyBorder="1"/>
    <xf numFmtId="0" fontId="1" fillId="10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9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workbookViewId="0">
      <pane xSplit="1" topLeftCell="B1" activePane="topRight" state="frozen"/>
      <selection pane="topRight" activeCell="R17" sqref="R17"/>
    </sheetView>
  </sheetViews>
  <sheetFormatPr defaultRowHeight="15"/>
  <cols>
    <col min="1" max="1" width="30.85546875" bestFit="1" customWidth="1"/>
  </cols>
  <sheetData>
    <row r="1" spans="1:20" ht="15.75" thickBot="1"/>
    <row r="2" spans="1:20" s="1" customFormat="1">
      <c r="A2" s="17"/>
      <c r="B2" s="2"/>
      <c r="C2" s="3"/>
      <c r="D2" s="4"/>
      <c r="E2" s="10" t="s">
        <v>23</v>
      </c>
      <c r="F2" s="3"/>
      <c r="G2" s="3"/>
      <c r="H2" s="14"/>
      <c r="I2" s="2" t="s">
        <v>23</v>
      </c>
      <c r="J2" s="3"/>
      <c r="K2" s="3"/>
      <c r="L2" s="4"/>
      <c r="M2" s="10"/>
      <c r="N2" s="3"/>
      <c r="O2" s="3"/>
      <c r="P2" s="14" t="s">
        <v>23</v>
      </c>
      <c r="Q2" s="2" t="s">
        <v>23</v>
      </c>
      <c r="R2" s="3"/>
      <c r="S2" s="3"/>
      <c r="T2" s="4"/>
    </row>
    <row r="3" spans="1:20">
      <c r="A3" s="18" t="s">
        <v>5</v>
      </c>
      <c r="B3" s="13" t="s">
        <v>18</v>
      </c>
      <c r="C3" s="5" t="s">
        <v>18</v>
      </c>
      <c r="D3" s="6" t="s">
        <v>18</v>
      </c>
      <c r="E3" s="11" t="s">
        <v>22</v>
      </c>
      <c r="F3" s="5" t="s">
        <v>22</v>
      </c>
      <c r="G3" s="5" t="s">
        <v>22</v>
      </c>
      <c r="H3" s="15" t="s">
        <v>22</v>
      </c>
      <c r="I3" s="13" t="s">
        <v>24</v>
      </c>
      <c r="J3" s="5" t="s">
        <v>24</v>
      </c>
      <c r="K3" s="5" t="s">
        <v>24</v>
      </c>
      <c r="L3" s="6" t="s">
        <v>24</v>
      </c>
      <c r="M3" s="11" t="s">
        <v>25</v>
      </c>
      <c r="N3" s="5" t="s">
        <v>25</v>
      </c>
      <c r="O3" s="5" t="s">
        <v>25</v>
      </c>
      <c r="P3" s="15" t="s">
        <v>25</v>
      </c>
      <c r="Q3" s="13" t="s">
        <v>26</v>
      </c>
      <c r="R3" s="5" t="s">
        <v>26</v>
      </c>
      <c r="S3" s="5" t="s">
        <v>26</v>
      </c>
      <c r="T3" s="6" t="s">
        <v>26</v>
      </c>
    </row>
    <row r="4" spans="1:20">
      <c r="A4" s="19" t="s">
        <v>0</v>
      </c>
      <c r="B4" s="9">
        <v>1</v>
      </c>
      <c r="C4" s="7">
        <v>1</v>
      </c>
      <c r="D4" s="8">
        <v>1</v>
      </c>
      <c r="E4" s="12">
        <v>1</v>
      </c>
      <c r="F4" s="7">
        <v>1</v>
      </c>
      <c r="G4" s="7">
        <v>1</v>
      </c>
      <c r="H4" s="16">
        <v>1</v>
      </c>
      <c r="I4" s="9">
        <v>2</v>
      </c>
      <c r="J4" s="7">
        <v>2</v>
      </c>
      <c r="K4" s="7">
        <v>2</v>
      </c>
      <c r="L4" s="8">
        <v>2</v>
      </c>
      <c r="M4" s="12">
        <v>1</v>
      </c>
      <c r="N4" s="7">
        <v>1</v>
      </c>
      <c r="O4" s="7">
        <v>1</v>
      </c>
      <c r="P4" s="16">
        <v>1</v>
      </c>
      <c r="Q4" s="9">
        <v>1</v>
      </c>
      <c r="R4" s="7">
        <v>1</v>
      </c>
      <c r="S4" s="7">
        <v>1</v>
      </c>
      <c r="T4" s="8">
        <v>1</v>
      </c>
    </row>
    <row r="5" spans="1:20">
      <c r="A5" s="19" t="s">
        <v>1</v>
      </c>
      <c r="B5" s="9">
        <v>77</v>
      </c>
      <c r="C5" s="7">
        <v>77</v>
      </c>
      <c r="D5" s="8">
        <v>77</v>
      </c>
      <c r="E5" s="12">
        <v>77</v>
      </c>
      <c r="F5" s="7">
        <v>77</v>
      </c>
      <c r="G5" s="7">
        <v>77</v>
      </c>
      <c r="H5" s="16">
        <v>77</v>
      </c>
      <c r="I5" s="9">
        <v>77</v>
      </c>
      <c r="J5" s="7">
        <v>77</v>
      </c>
      <c r="K5" s="7">
        <v>77</v>
      </c>
      <c r="L5" s="8">
        <v>77</v>
      </c>
      <c r="M5" s="39">
        <v>35</v>
      </c>
      <c r="N5" s="40">
        <v>35</v>
      </c>
      <c r="O5" s="40">
        <v>35</v>
      </c>
      <c r="P5" s="41">
        <v>35</v>
      </c>
      <c r="Q5" s="42">
        <v>35</v>
      </c>
      <c r="R5" s="40">
        <v>35</v>
      </c>
      <c r="S5" s="40">
        <v>35</v>
      </c>
      <c r="T5" s="43">
        <v>35</v>
      </c>
    </row>
    <row r="6" spans="1:20">
      <c r="A6" s="19" t="s">
        <v>2</v>
      </c>
      <c r="B6" s="9">
        <v>26</v>
      </c>
      <c r="C6" s="7">
        <v>15</v>
      </c>
      <c r="D6" s="8">
        <v>8</v>
      </c>
      <c r="E6" s="12">
        <v>48</v>
      </c>
      <c r="F6" s="7">
        <v>26</v>
      </c>
      <c r="G6" s="7">
        <v>15</v>
      </c>
      <c r="H6" s="16">
        <v>8</v>
      </c>
      <c r="I6" s="9">
        <v>48</v>
      </c>
      <c r="J6" s="7">
        <v>26</v>
      </c>
      <c r="K6" s="7">
        <v>15</v>
      </c>
      <c r="L6" s="8">
        <v>8</v>
      </c>
      <c r="M6" s="12">
        <v>18</v>
      </c>
      <c r="N6" s="7">
        <v>10</v>
      </c>
      <c r="O6" s="7">
        <v>5</v>
      </c>
      <c r="P6" s="16">
        <v>2</v>
      </c>
      <c r="Q6" s="9">
        <v>29</v>
      </c>
      <c r="R6" s="7">
        <v>18</v>
      </c>
      <c r="S6" s="7">
        <v>10</v>
      </c>
      <c r="T6" s="8">
        <v>5</v>
      </c>
    </row>
    <row r="7" spans="1:20">
      <c r="A7" s="19" t="s">
        <v>3</v>
      </c>
      <c r="B7" s="9">
        <v>128</v>
      </c>
      <c r="C7" s="7">
        <v>256</v>
      </c>
      <c r="D7" s="8">
        <v>512</v>
      </c>
      <c r="E7" s="12">
        <v>128</v>
      </c>
      <c r="F7" s="7">
        <v>256</v>
      </c>
      <c r="G7" s="7">
        <v>512</v>
      </c>
      <c r="H7" s="16">
        <v>1024</v>
      </c>
      <c r="I7" s="9">
        <v>128</v>
      </c>
      <c r="J7" s="7">
        <v>256</v>
      </c>
      <c r="K7" s="7">
        <v>512</v>
      </c>
      <c r="L7" s="8">
        <v>1024</v>
      </c>
      <c r="M7" s="12">
        <v>128</v>
      </c>
      <c r="N7" s="7">
        <v>256</v>
      </c>
      <c r="O7" s="7">
        <v>512</v>
      </c>
      <c r="P7" s="16">
        <v>1024</v>
      </c>
      <c r="Q7" s="9">
        <v>128</v>
      </c>
      <c r="R7" s="7">
        <v>256</v>
      </c>
      <c r="S7" s="7">
        <v>512</v>
      </c>
      <c r="T7" s="8">
        <v>1024</v>
      </c>
    </row>
    <row r="8" spans="1:20">
      <c r="A8" s="20" t="s">
        <v>4</v>
      </c>
      <c r="B8" s="22"/>
      <c r="C8" s="23"/>
      <c r="D8" s="24"/>
      <c r="E8" s="25"/>
      <c r="F8" s="23"/>
      <c r="G8" s="23"/>
      <c r="H8" s="26"/>
      <c r="I8" s="22"/>
      <c r="J8" s="23"/>
      <c r="K8" s="23"/>
      <c r="L8" s="24"/>
      <c r="M8" s="25"/>
      <c r="N8" s="23"/>
      <c r="O8" s="23"/>
      <c r="P8" s="26"/>
      <c r="Q8" s="22"/>
      <c r="R8" s="23"/>
      <c r="S8" s="23"/>
      <c r="T8" s="24"/>
    </row>
    <row r="9" spans="1:20">
      <c r="A9" s="19" t="s">
        <v>6</v>
      </c>
      <c r="B9" s="9">
        <v>2</v>
      </c>
      <c r="C9" s="7">
        <v>2</v>
      </c>
      <c r="D9" s="8">
        <v>2</v>
      </c>
      <c r="E9" s="12">
        <v>2</v>
      </c>
      <c r="F9" s="7">
        <v>2</v>
      </c>
      <c r="G9" s="7">
        <v>2</v>
      </c>
      <c r="H9" s="16">
        <v>2</v>
      </c>
      <c r="I9" s="9">
        <v>2</v>
      </c>
      <c r="J9" s="7">
        <v>2</v>
      </c>
      <c r="K9" s="7">
        <v>2</v>
      </c>
      <c r="L9" s="8">
        <v>2</v>
      </c>
      <c r="M9" s="12">
        <v>3</v>
      </c>
      <c r="N9" s="7">
        <v>3</v>
      </c>
      <c r="O9" s="7">
        <v>3</v>
      </c>
      <c r="P9" s="16">
        <v>3</v>
      </c>
      <c r="Q9" s="9">
        <v>3</v>
      </c>
      <c r="R9" s="7">
        <v>3</v>
      </c>
      <c r="S9" s="7">
        <v>3</v>
      </c>
      <c r="T9" s="8">
        <v>3</v>
      </c>
    </row>
    <row r="10" spans="1:20">
      <c r="A10" s="19" t="s">
        <v>19</v>
      </c>
      <c r="B10" s="9">
        <v>1024</v>
      </c>
      <c r="C10" s="7">
        <v>2048</v>
      </c>
      <c r="D10" s="8">
        <v>2048</v>
      </c>
      <c r="E10" s="12">
        <v>2048</v>
      </c>
      <c r="F10" s="7">
        <v>2048</v>
      </c>
      <c r="G10" s="7">
        <v>4096</v>
      </c>
      <c r="H10" s="16">
        <v>2048</v>
      </c>
      <c r="I10" s="9">
        <v>4096</v>
      </c>
      <c r="J10" s="7">
        <v>4096</v>
      </c>
      <c r="K10" s="7">
        <v>8192</v>
      </c>
      <c r="L10" s="8">
        <v>8192</v>
      </c>
      <c r="M10" s="12">
        <v>1024</v>
      </c>
      <c r="N10" s="7">
        <v>1024</v>
      </c>
      <c r="O10" s="7">
        <v>1024</v>
      </c>
      <c r="P10" s="16">
        <v>1024</v>
      </c>
      <c r="Q10" s="9">
        <v>1024</v>
      </c>
      <c r="R10" s="7">
        <v>2048</v>
      </c>
      <c r="S10" s="7">
        <v>2048</v>
      </c>
      <c r="T10" s="8">
        <v>2048</v>
      </c>
    </row>
    <row r="11" spans="1:20">
      <c r="A11" s="19" t="s">
        <v>20</v>
      </c>
      <c r="B11" s="9">
        <v>64</v>
      </c>
      <c r="C11" s="7">
        <v>64</v>
      </c>
      <c r="D11" s="8">
        <v>64</v>
      </c>
      <c r="E11" s="12">
        <v>64</v>
      </c>
      <c r="F11" s="7">
        <v>64</v>
      </c>
      <c r="G11" s="7">
        <v>128</v>
      </c>
      <c r="H11" s="16">
        <v>128</v>
      </c>
      <c r="I11" s="9">
        <v>128</v>
      </c>
      <c r="J11" s="7">
        <v>128</v>
      </c>
      <c r="K11" s="7">
        <v>128</v>
      </c>
      <c r="L11" s="8">
        <v>128</v>
      </c>
      <c r="M11" s="12">
        <v>64</v>
      </c>
      <c r="N11" s="7">
        <v>64</v>
      </c>
      <c r="O11" s="7">
        <v>64</v>
      </c>
      <c r="P11" s="16">
        <v>64</v>
      </c>
      <c r="Q11" s="9">
        <v>64</v>
      </c>
      <c r="R11" s="7">
        <v>64</v>
      </c>
      <c r="S11" s="7">
        <v>64</v>
      </c>
      <c r="T11" s="8">
        <v>64</v>
      </c>
    </row>
    <row r="12" spans="1:20">
      <c r="A12" s="19" t="s">
        <v>27</v>
      </c>
      <c r="B12" s="9">
        <v>32</v>
      </c>
      <c r="C12" s="7">
        <v>32</v>
      </c>
      <c r="D12" s="8">
        <v>32</v>
      </c>
      <c r="E12" s="12">
        <v>32</v>
      </c>
      <c r="F12" s="7">
        <v>32</v>
      </c>
      <c r="G12" s="7">
        <v>32</v>
      </c>
      <c r="H12" s="16">
        <v>32</v>
      </c>
      <c r="I12" s="9">
        <v>32</v>
      </c>
      <c r="J12" s="7">
        <v>32</v>
      </c>
      <c r="K12" s="7">
        <v>32</v>
      </c>
      <c r="L12" s="8">
        <v>32</v>
      </c>
      <c r="M12" s="12">
        <v>32</v>
      </c>
      <c r="N12" s="7">
        <v>32</v>
      </c>
      <c r="O12" s="7">
        <v>32</v>
      </c>
      <c r="P12" s="16">
        <v>32</v>
      </c>
      <c r="Q12" s="9">
        <v>32</v>
      </c>
      <c r="R12" s="7">
        <v>32</v>
      </c>
      <c r="S12" s="7">
        <v>32</v>
      </c>
      <c r="T12" s="8">
        <v>32</v>
      </c>
    </row>
    <row r="13" spans="1:20">
      <c r="A13" s="19" t="s">
        <v>21</v>
      </c>
      <c r="B13" s="27">
        <f t="shared" ref="B13:T13" si="0">B11*B12/B10</f>
        <v>2</v>
      </c>
      <c r="C13" s="28">
        <f t="shared" si="0"/>
        <v>1</v>
      </c>
      <c r="D13" s="29">
        <f t="shared" si="0"/>
        <v>1</v>
      </c>
      <c r="E13" s="30">
        <f t="shared" si="0"/>
        <v>1</v>
      </c>
      <c r="F13" s="28">
        <f t="shared" si="0"/>
        <v>1</v>
      </c>
      <c r="G13" s="28">
        <f t="shared" si="0"/>
        <v>1</v>
      </c>
      <c r="H13" s="31">
        <f t="shared" si="0"/>
        <v>2</v>
      </c>
      <c r="I13" s="27">
        <f t="shared" si="0"/>
        <v>1</v>
      </c>
      <c r="J13" s="28">
        <f t="shared" si="0"/>
        <v>1</v>
      </c>
      <c r="K13" s="28">
        <f t="shared" si="0"/>
        <v>0.5</v>
      </c>
      <c r="L13" s="29">
        <f t="shared" si="0"/>
        <v>0.5</v>
      </c>
      <c r="M13" s="30">
        <f t="shared" si="0"/>
        <v>2</v>
      </c>
      <c r="N13" s="28">
        <f t="shared" si="0"/>
        <v>2</v>
      </c>
      <c r="O13" s="28">
        <f t="shared" si="0"/>
        <v>2</v>
      </c>
      <c r="P13" s="31">
        <f t="shared" si="0"/>
        <v>2</v>
      </c>
      <c r="Q13" s="27">
        <f t="shared" si="0"/>
        <v>2</v>
      </c>
      <c r="R13" s="28">
        <f t="shared" si="0"/>
        <v>1</v>
      </c>
      <c r="S13" s="28">
        <f t="shared" si="0"/>
        <v>1</v>
      </c>
      <c r="T13" s="29">
        <f t="shared" si="0"/>
        <v>1</v>
      </c>
    </row>
    <row r="14" spans="1:20">
      <c r="A14" s="20" t="s">
        <v>7</v>
      </c>
      <c r="B14" s="22"/>
      <c r="C14" s="23"/>
      <c r="D14" s="24"/>
      <c r="E14" s="25"/>
      <c r="F14" s="23"/>
      <c r="G14" s="23"/>
      <c r="H14" s="26"/>
      <c r="I14" s="22"/>
      <c r="J14" s="23"/>
      <c r="K14" s="23"/>
      <c r="L14" s="24"/>
      <c r="M14" s="25"/>
      <c r="N14" s="23"/>
      <c r="O14" s="23"/>
      <c r="P14" s="26"/>
      <c r="Q14" s="22"/>
      <c r="R14" s="23"/>
      <c r="S14" s="23"/>
      <c r="T14" s="24"/>
    </row>
    <row r="15" spans="1:20">
      <c r="A15" s="19" t="s">
        <v>8</v>
      </c>
      <c r="B15" s="27">
        <f>B4*B6*B7/128</f>
        <v>26</v>
      </c>
      <c r="C15" s="28">
        <f t="shared" ref="C15:I15" si="1">C4*C6*C7/128</f>
        <v>30</v>
      </c>
      <c r="D15" s="29">
        <f t="shared" si="1"/>
        <v>32</v>
      </c>
      <c r="E15" s="30">
        <f t="shared" si="1"/>
        <v>48</v>
      </c>
      <c r="F15" s="28">
        <f t="shared" si="1"/>
        <v>52</v>
      </c>
      <c r="G15" s="28">
        <f>G4*G6*G7/128</f>
        <v>60</v>
      </c>
      <c r="H15" s="31">
        <f t="shared" si="1"/>
        <v>64</v>
      </c>
      <c r="I15" s="27">
        <f t="shared" si="1"/>
        <v>96</v>
      </c>
      <c r="J15" s="28">
        <f t="shared" ref="J15:K15" si="2">J4*J6*J7/128</f>
        <v>104</v>
      </c>
      <c r="K15" s="28">
        <f t="shared" si="2"/>
        <v>120</v>
      </c>
      <c r="L15" s="29">
        <f t="shared" ref="L15:M15" si="3">L4*L6*L7/128</f>
        <v>128</v>
      </c>
      <c r="M15" s="30">
        <f t="shared" si="3"/>
        <v>18</v>
      </c>
      <c r="N15" s="28">
        <f t="shared" ref="N15:P15" si="4">N4*N6*N7/128</f>
        <v>20</v>
      </c>
      <c r="O15" s="28">
        <f t="shared" ref="O15" si="5">O4*O6*O7/128</f>
        <v>20</v>
      </c>
      <c r="P15" s="31">
        <f t="shared" si="4"/>
        <v>16</v>
      </c>
      <c r="Q15" s="27">
        <f t="shared" ref="Q15:R15" si="6">Q4*Q6*Q7/128</f>
        <v>29</v>
      </c>
      <c r="R15" s="28">
        <f t="shared" si="6"/>
        <v>36</v>
      </c>
      <c r="S15" s="28">
        <f t="shared" ref="S15:T15" si="7">S4*S6*S7/128</f>
        <v>40</v>
      </c>
      <c r="T15" s="29">
        <f t="shared" si="7"/>
        <v>40</v>
      </c>
    </row>
    <row r="16" spans="1:20">
      <c r="A16" s="19" t="s">
        <v>9</v>
      </c>
      <c r="B16" s="27">
        <f t="shared" ref="B16:T16" si="8">LN(B10/128)/LN(2)</f>
        <v>3</v>
      </c>
      <c r="C16" s="28">
        <f t="shared" si="8"/>
        <v>4</v>
      </c>
      <c r="D16" s="29">
        <f t="shared" si="8"/>
        <v>4</v>
      </c>
      <c r="E16" s="30">
        <f t="shared" si="8"/>
        <v>4</v>
      </c>
      <c r="F16" s="28">
        <f t="shared" si="8"/>
        <v>4</v>
      </c>
      <c r="G16" s="28">
        <f t="shared" si="8"/>
        <v>5</v>
      </c>
      <c r="H16" s="31">
        <f t="shared" si="8"/>
        <v>4</v>
      </c>
      <c r="I16" s="27">
        <f t="shared" si="8"/>
        <v>5</v>
      </c>
      <c r="J16" s="28">
        <f t="shared" si="8"/>
        <v>5</v>
      </c>
      <c r="K16" s="28">
        <f t="shared" si="8"/>
        <v>6</v>
      </c>
      <c r="L16" s="29">
        <f t="shared" si="8"/>
        <v>6</v>
      </c>
      <c r="M16" s="30">
        <f t="shared" si="8"/>
        <v>3</v>
      </c>
      <c r="N16" s="28">
        <f t="shared" si="8"/>
        <v>3</v>
      </c>
      <c r="O16" s="28">
        <f t="shared" si="8"/>
        <v>3</v>
      </c>
      <c r="P16" s="31">
        <f t="shared" si="8"/>
        <v>3</v>
      </c>
      <c r="Q16" s="27">
        <f t="shared" si="8"/>
        <v>3</v>
      </c>
      <c r="R16" s="28">
        <f t="shared" si="8"/>
        <v>4</v>
      </c>
      <c r="S16" s="28">
        <f t="shared" si="8"/>
        <v>4</v>
      </c>
      <c r="T16" s="29">
        <f t="shared" si="8"/>
        <v>4</v>
      </c>
    </row>
    <row r="17" spans="1:20">
      <c r="A17" s="19" t="s">
        <v>11</v>
      </c>
      <c r="B17" s="27">
        <f t="shared" ref="B17:T17" si="9">B10/128-1</f>
        <v>7</v>
      </c>
      <c r="C17" s="28">
        <f t="shared" si="9"/>
        <v>15</v>
      </c>
      <c r="D17" s="29">
        <f t="shared" si="9"/>
        <v>15</v>
      </c>
      <c r="E17" s="30">
        <f t="shared" si="9"/>
        <v>15</v>
      </c>
      <c r="F17" s="28">
        <f t="shared" si="9"/>
        <v>15</v>
      </c>
      <c r="G17" s="28">
        <f t="shared" si="9"/>
        <v>31</v>
      </c>
      <c r="H17" s="31">
        <f t="shared" si="9"/>
        <v>15</v>
      </c>
      <c r="I17" s="27">
        <f t="shared" si="9"/>
        <v>31</v>
      </c>
      <c r="J17" s="28">
        <f t="shared" si="9"/>
        <v>31</v>
      </c>
      <c r="K17" s="28">
        <f t="shared" si="9"/>
        <v>63</v>
      </c>
      <c r="L17" s="29">
        <f t="shared" si="9"/>
        <v>63</v>
      </c>
      <c r="M17" s="30">
        <f t="shared" si="9"/>
        <v>7</v>
      </c>
      <c r="N17" s="28">
        <f t="shared" si="9"/>
        <v>7</v>
      </c>
      <c r="O17" s="28">
        <f t="shared" si="9"/>
        <v>7</v>
      </c>
      <c r="P17" s="31">
        <f t="shared" si="9"/>
        <v>7</v>
      </c>
      <c r="Q17" s="27">
        <f t="shared" si="9"/>
        <v>7</v>
      </c>
      <c r="R17" s="28">
        <f t="shared" si="9"/>
        <v>15</v>
      </c>
      <c r="S17" s="28">
        <f t="shared" si="9"/>
        <v>15</v>
      </c>
      <c r="T17" s="29">
        <f t="shared" si="9"/>
        <v>15</v>
      </c>
    </row>
    <row r="18" spans="1:20">
      <c r="A18" s="19" t="s">
        <v>10</v>
      </c>
      <c r="B18" s="27">
        <f t="shared" ref="B18:T18" si="10">IF(B19&lt;256,INT(B17/8),INT(B17/16))</f>
        <v>0</v>
      </c>
      <c r="C18" s="28">
        <f t="shared" si="10"/>
        <v>1</v>
      </c>
      <c r="D18" s="29">
        <f t="shared" si="10"/>
        <v>1</v>
      </c>
      <c r="E18" s="30">
        <f t="shared" si="10"/>
        <v>1</v>
      </c>
      <c r="F18" s="28">
        <f t="shared" si="10"/>
        <v>1</v>
      </c>
      <c r="G18" s="28">
        <f t="shared" si="10"/>
        <v>3</v>
      </c>
      <c r="H18" s="31">
        <f t="shared" si="10"/>
        <v>0</v>
      </c>
      <c r="I18" s="27">
        <f t="shared" si="10"/>
        <v>3</v>
      </c>
      <c r="J18" s="28">
        <f t="shared" si="10"/>
        <v>3</v>
      </c>
      <c r="K18" s="28">
        <f t="shared" si="10"/>
        <v>7</v>
      </c>
      <c r="L18" s="29">
        <f t="shared" si="10"/>
        <v>7</v>
      </c>
      <c r="M18" s="30">
        <f t="shared" si="10"/>
        <v>0</v>
      </c>
      <c r="N18" s="28">
        <f t="shared" si="10"/>
        <v>0</v>
      </c>
      <c r="O18" s="28">
        <f t="shared" si="10"/>
        <v>0</v>
      </c>
      <c r="P18" s="31">
        <f t="shared" si="10"/>
        <v>0</v>
      </c>
      <c r="Q18" s="27">
        <f t="shared" si="10"/>
        <v>0</v>
      </c>
      <c r="R18" s="28">
        <f t="shared" si="10"/>
        <v>1</v>
      </c>
      <c r="S18" s="28">
        <f t="shared" si="10"/>
        <v>1</v>
      </c>
      <c r="T18" s="29">
        <f t="shared" si="10"/>
        <v>1</v>
      </c>
    </row>
    <row r="19" spans="1:20">
      <c r="A19" s="19" t="s">
        <v>12</v>
      </c>
      <c r="B19" s="27">
        <f>INT((B5-B9)*B4*B6*B7/B10)-1</f>
        <v>242</v>
      </c>
      <c r="C19" s="28">
        <f>INT((C5-C9)*C4*C6*C7/C10)-1</f>
        <v>139</v>
      </c>
      <c r="D19" s="29">
        <f>INT((D5-D9)*D4*D6*D7/D10)-1</f>
        <v>149</v>
      </c>
      <c r="E19" s="37">
        <v>195</v>
      </c>
      <c r="F19" s="28">
        <f>INT((F5-F9)*F4*F6*F7/F10)-1</f>
        <v>242</v>
      </c>
      <c r="G19" s="28">
        <f>INT((G5-G9)*G4*G6*G7/G10)-1</f>
        <v>139</v>
      </c>
      <c r="H19" s="31">
        <f>INT((H5-H9)*H4*H6*H7/H10)-1</f>
        <v>299</v>
      </c>
      <c r="I19" s="38">
        <v>225</v>
      </c>
      <c r="J19" s="28">
        <f t="shared" ref="J19:T19" si="11">INT((J5-J9)*J4*J6*J7/J10)-1</f>
        <v>242</v>
      </c>
      <c r="K19" s="28">
        <f t="shared" si="11"/>
        <v>139</v>
      </c>
      <c r="L19" s="29">
        <f t="shared" si="11"/>
        <v>149</v>
      </c>
      <c r="M19" s="30">
        <f t="shared" si="11"/>
        <v>71</v>
      </c>
      <c r="N19" s="28">
        <f t="shared" si="11"/>
        <v>79</v>
      </c>
      <c r="O19" s="28">
        <f t="shared" si="11"/>
        <v>79</v>
      </c>
      <c r="P19" s="31">
        <f t="shared" si="11"/>
        <v>63</v>
      </c>
      <c r="Q19" s="27">
        <f t="shared" si="11"/>
        <v>115</v>
      </c>
      <c r="R19" s="28">
        <f t="shared" si="11"/>
        <v>71</v>
      </c>
      <c r="S19" s="28">
        <f t="shared" si="11"/>
        <v>79</v>
      </c>
      <c r="T19" s="29">
        <f t="shared" si="11"/>
        <v>79</v>
      </c>
    </row>
    <row r="20" spans="1:20">
      <c r="A20" s="19" t="s">
        <v>13</v>
      </c>
      <c r="B20" s="27">
        <f t="shared" ref="B20:T20" si="12">B11-1</f>
        <v>63</v>
      </c>
      <c r="C20" s="28">
        <f t="shared" si="12"/>
        <v>63</v>
      </c>
      <c r="D20" s="29">
        <f t="shared" si="12"/>
        <v>63</v>
      </c>
      <c r="E20" s="30">
        <f t="shared" si="12"/>
        <v>63</v>
      </c>
      <c r="F20" s="28">
        <f t="shared" si="12"/>
        <v>63</v>
      </c>
      <c r="G20" s="28">
        <f t="shared" si="12"/>
        <v>127</v>
      </c>
      <c r="H20" s="31">
        <f t="shared" si="12"/>
        <v>127</v>
      </c>
      <c r="I20" s="27">
        <f t="shared" si="12"/>
        <v>127</v>
      </c>
      <c r="J20" s="28">
        <f t="shared" si="12"/>
        <v>127</v>
      </c>
      <c r="K20" s="28">
        <f t="shared" si="12"/>
        <v>127</v>
      </c>
      <c r="L20" s="29">
        <f t="shared" si="12"/>
        <v>127</v>
      </c>
      <c r="M20" s="30">
        <f t="shared" si="12"/>
        <v>63</v>
      </c>
      <c r="N20" s="28">
        <f t="shared" si="12"/>
        <v>63</v>
      </c>
      <c r="O20" s="28">
        <f t="shared" si="12"/>
        <v>63</v>
      </c>
      <c r="P20" s="31">
        <f t="shared" si="12"/>
        <v>63</v>
      </c>
      <c r="Q20" s="27">
        <f t="shared" si="12"/>
        <v>63</v>
      </c>
      <c r="R20" s="28">
        <f t="shared" si="12"/>
        <v>63</v>
      </c>
      <c r="S20" s="28">
        <f t="shared" si="12"/>
        <v>63</v>
      </c>
      <c r="T20" s="29">
        <f t="shared" si="12"/>
        <v>63</v>
      </c>
    </row>
    <row r="21" spans="1:20">
      <c r="A21" s="19" t="s">
        <v>14</v>
      </c>
      <c r="B21" s="27">
        <f t="shared" ref="B21:T21" si="13">IF(B13&gt;0,128,0)+IF(B13&gt;1,64,0)+IF(B13&gt;2,32,0)+IF(B13&gt;4,16,0)+IF(B13&gt;8,8,0)+IF(B13&gt;16,4,0)+IF(B13&gt;32,2,0)+IF(B13&gt;64,1,0)</f>
        <v>192</v>
      </c>
      <c r="C21" s="28">
        <f t="shared" si="13"/>
        <v>128</v>
      </c>
      <c r="D21" s="29">
        <f t="shared" si="13"/>
        <v>128</v>
      </c>
      <c r="E21" s="30">
        <f t="shared" si="13"/>
        <v>128</v>
      </c>
      <c r="F21" s="28">
        <f t="shared" si="13"/>
        <v>128</v>
      </c>
      <c r="G21" s="28">
        <f t="shared" si="13"/>
        <v>128</v>
      </c>
      <c r="H21" s="31">
        <f t="shared" si="13"/>
        <v>192</v>
      </c>
      <c r="I21" s="27">
        <f t="shared" si="13"/>
        <v>128</v>
      </c>
      <c r="J21" s="28">
        <f t="shared" si="13"/>
        <v>128</v>
      </c>
      <c r="K21" s="28">
        <f t="shared" si="13"/>
        <v>128</v>
      </c>
      <c r="L21" s="29">
        <f t="shared" si="13"/>
        <v>128</v>
      </c>
      <c r="M21" s="30">
        <f t="shared" si="13"/>
        <v>192</v>
      </c>
      <c r="N21" s="28">
        <f t="shared" si="13"/>
        <v>192</v>
      </c>
      <c r="O21" s="28">
        <f t="shared" si="13"/>
        <v>192</v>
      </c>
      <c r="P21" s="31">
        <f t="shared" si="13"/>
        <v>192</v>
      </c>
      <c r="Q21" s="27">
        <f t="shared" si="13"/>
        <v>192</v>
      </c>
      <c r="R21" s="28">
        <f t="shared" si="13"/>
        <v>128</v>
      </c>
      <c r="S21" s="28">
        <f t="shared" si="13"/>
        <v>128</v>
      </c>
      <c r="T21" s="29">
        <f t="shared" si="13"/>
        <v>128</v>
      </c>
    </row>
    <row r="22" spans="1:20">
      <c r="A22" s="19" t="s">
        <v>15</v>
      </c>
      <c r="B22" s="27">
        <f t="shared" ref="B22:T22" si="14">IF(B13&gt;128,128,0)+IF(B13&gt;256,64,0)+IF(B13&gt;512,32,0)+IF(B13&gt;1024,16,0)+IF(B13&gt;2048,8,0)+IF(B13&gt;4096,4,0)+IF(B13&gt;8192,2,0)+IF(B13&gt;16384,1,0)</f>
        <v>0</v>
      </c>
      <c r="C22" s="28">
        <f t="shared" si="14"/>
        <v>0</v>
      </c>
      <c r="D22" s="29">
        <f t="shared" si="14"/>
        <v>0</v>
      </c>
      <c r="E22" s="30">
        <f t="shared" si="14"/>
        <v>0</v>
      </c>
      <c r="F22" s="28">
        <f t="shared" si="14"/>
        <v>0</v>
      </c>
      <c r="G22" s="28">
        <f t="shared" si="14"/>
        <v>0</v>
      </c>
      <c r="H22" s="31">
        <f t="shared" si="14"/>
        <v>0</v>
      </c>
      <c r="I22" s="27">
        <f t="shared" si="14"/>
        <v>0</v>
      </c>
      <c r="J22" s="28">
        <f t="shared" si="14"/>
        <v>0</v>
      </c>
      <c r="K22" s="28">
        <f t="shared" si="14"/>
        <v>0</v>
      </c>
      <c r="L22" s="29">
        <f t="shared" si="14"/>
        <v>0</v>
      </c>
      <c r="M22" s="30">
        <f t="shared" si="14"/>
        <v>0</v>
      </c>
      <c r="N22" s="28">
        <f t="shared" si="14"/>
        <v>0</v>
      </c>
      <c r="O22" s="28">
        <f t="shared" si="14"/>
        <v>0</v>
      </c>
      <c r="P22" s="31">
        <f t="shared" si="14"/>
        <v>0</v>
      </c>
      <c r="Q22" s="27">
        <f t="shared" si="14"/>
        <v>0</v>
      </c>
      <c r="R22" s="28">
        <f t="shared" si="14"/>
        <v>0</v>
      </c>
      <c r="S22" s="28">
        <f t="shared" si="14"/>
        <v>0</v>
      </c>
      <c r="T22" s="29">
        <f t="shared" si="14"/>
        <v>0</v>
      </c>
    </row>
    <row r="23" spans="1:20">
      <c r="A23" s="19" t="s">
        <v>16</v>
      </c>
      <c r="B23" s="27">
        <f t="shared" ref="B23:T23" si="15">B11/4</f>
        <v>16</v>
      </c>
      <c r="C23" s="28">
        <f t="shared" si="15"/>
        <v>16</v>
      </c>
      <c r="D23" s="29">
        <f t="shared" si="15"/>
        <v>16</v>
      </c>
      <c r="E23" s="30">
        <f t="shared" si="15"/>
        <v>16</v>
      </c>
      <c r="F23" s="28">
        <f t="shared" si="15"/>
        <v>16</v>
      </c>
      <c r="G23" s="28">
        <f t="shared" si="15"/>
        <v>32</v>
      </c>
      <c r="H23" s="31">
        <f t="shared" si="15"/>
        <v>32</v>
      </c>
      <c r="I23" s="27">
        <f t="shared" si="15"/>
        <v>32</v>
      </c>
      <c r="J23" s="28">
        <f t="shared" si="15"/>
        <v>32</v>
      </c>
      <c r="K23" s="28">
        <f t="shared" si="15"/>
        <v>32</v>
      </c>
      <c r="L23" s="29">
        <f t="shared" si="15"/>
        <v>32</v>
      </c>
      <c r="M23" s="30">
        <f t="shared" si="15"/>
        <v>16</v>
      </c>
      <c r="N23" s="28">
        <f t="shared" si="15"/>
        <v>16</v>
      </c>
      <c r="O23" s="28">
        <f t="shared" si="15"/>
        <v>16</v>
      </c>
      <c r="P23" s="31">
        <f t="shared" si="15"/>
        <v>16</v>
      </c>
      <c r="Q23" s="27">
        <f t="shared" si="15"/>
        <v>16</v>
      </c>
      <c r="R23" s="28">
        <f t="shared" si="15"/>
        <v>16</v>
      </c>
      <c r="S23" s="28">
        <f t="shared" si="15"/>
        <v>16</v>
      </c>
      <c r="T23" s="29">
        <f t="shared" si="15"/>
        <v>16</v>
      </c>
    </row>
    <row r="24" spans="1:20" ht="15.75" thickBot="1">
      <c r="A24" s="21" t="s">
        <v>17</v>
      </c>
      <c r="B24" s="32">
        <f t="shared" ref="B24:T24" si="16">B9</f>
        <v>2</v>
      </c>
      <c r="C24" s="33">
        <f t="shared" si="16"/>
        <v>2</v>
      </c>
      <c r="D24" s="34">
        <f t="shared" si="16"/>
        <v>2</v>
      </c>
      <c r="E24" s="35">
        <f t="shared" si="16"/>
        <v>2</v>
      </c>
      <c r="F24" s="33">
        <f t="shared" si="16"/>
        <v>2</v>
      </c>
      <c r="G24" s="33">
        <f t="shared" si="16"/>
        <v>2</v>
      </c>
      <c r="H24" s="36">
        <f t="shared" si="16"/>
        <v>2</v>
      </c>
      <c r="I24" s="32">
        <f t="shared" si="16"/>
        <v>2</v>
      </c>
      <c r="J24" s="33">
        <f t="shared" si="16"/>
        <v>2</v>
      </c>
      <c r="K24" s="33">
        <f t="shared" si="16"/>
        <v>2</v>
      </c>
      <c r="L24" s="34">
        <f t="shared" si="16"/>
        <v>2</v>
      </c>
      <c r="M24" s="35">
        <f t="shared" si="16"/>
        <v>3</v>
      </c>
      <c r="N24" s="33">
        <f t="shared" si="16"/>
        <v>3</v>
      </c>
      <c r="O24" s="33">
        <f t="shared" si="16"/>
        <v>3</v>
      </c>
      <c r="P24" s="36">
        <f t="shared" si="16"/>
        <v>3</v>
      </c>
      <c r="Q24" s="32">
        <f t="shared" si="16"/>
        <v>3</v>
      </c>
      <c r="R24" s="33">
        <f t="shared" si="16"/>
        <v>3</v>
      </c>
      <c r="S24" s="33">
        <f t="shared" si="16"/>
        <v>3</v>
      </c>
      <c r="T24" s="34">
        <f t="shared" si="16"/>
        <v>3</v>
      </c>
    </row>
  </sheetData>
  <pageMargins left="0.7" right="0.7" top="0.75" bottom="0.75" header="0.3" footer="0.3"/>
  <pageSetup orientation="portrait" verticalDpi="60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37"/>
  <sheetViews>
    <sheetView tabSelected="1" topLeftCell="A25" workbookViewId="0">
      <pane xSplit="1" topLeftCell="B1" activePane="topRight" state="frozen"/>
      <selection pane="topRight" activeCell="A34" sqref="A34"/>
    </sheetView>
  </sheetViews>
  <sheetFormatPr defaultRowHeight="15"/>
  <cols>
    <col min="1" max="1" width="35" bestFit="1" customWidth="1"/>
    <col min="2" max="2" width="7.5703125" bestFit="1" customWidth="1"/>
  </cols>
  <sheetData>
    <row r="1" spans="1:45" s="60" customFormat="1" ht="15.75" thickBot="1">
      <c r="B1" s="104" t="s">
        <v>39</v>
      </c>
      <c r="C1" s="105"/>
      <c r="D1" s="105"/>
      <c r="E1" s="106"/>
      <c r="F1" s="107" t="s">
        <v>40</v>
      </c>
      <c r="G1" s="105"/>
      <c r="H1" s="105"/>
      <c r="I1" s="106"/>
      <c r="J1" s="104" t="s">
        <v>35</v>
      </c>
      <c r="K1" s="105"/>
      <c r="L1" s="105"/>
      <c r="M1" s="106"/>
      <c r="N1" s="107" t="s">
        <v>36</v>
      </c>
      <c r="O1" s="105"/>
      <c r="P1" s="105"/>
      <c r="Q1" s="106"/>
      <c r="R1" s="104" t="s">
        <v>37</v>
      </c>
      <c r="S1" s="105"/>
      <c r="T1" s="105"/>
      <c r="U1" s="106"/>
      <c r="V1" s="107" t="s">
        <v>38</v>
      </c>
      <c r="W1" s="105"/>
      <c r="X1" s="105"/>
      <c r="Y1" s="106"/>
      <c r="Z1" s="104" t="s">
        <v>41</v>
      </c>
      <c r="AA1" s="105"/>
      <c r="AB1" s="105"/>
      <c r="AC1" s="106"/>
      <c r="AD1" s="107" t="s">
        <v>42</v>
      </c>
      <c r="AE1" s="105"/>
      <c r="AF1" s="105"/>
      <c r="AG1" s="106"/>
      <c r="AH1" s="104" t="s">
        <v>45</v>
      </c>
      <c r="AI1" s="105"/>
      <c r="AJ1" s="105"/>
      <c r="AK1" s="106"/>
      <c r="AL1" s="104" t="s">
        <v>51</v>
      </c>
      <c r="AM1" s="105"/>
      <c r="AN1" s="105"/>
      <c r="AO1" s="106"/>
      <c r="AP1" s="101" t="s">
        <v>44</v>
      </c>
      <c r="AQ1" s="102"/>
      <c r="AR1" s="102"/>
      <c r="AS1" s="103"/>
    </row>
    <row r="2" spans="1:45" s="1" customFormat="1">
      <c r="A2" s="18" t="s">
        <v>5</v>
      </c>
      <c r="B2" s="22"/>
      <c r="C2" s="23"/>
      <c r="D2" s="26"/>
      <c r="E2" s="48" t="s">
        <v>23</v>
      </c>
      <c r="F2" s="22"/>
      <c r="G2" s="23"/>
      <c r="H2" s="26"/>
      <c r="I2" s="48" t="s">
        <v>23</v>
      </c>
      <c r="J2" s="61" t="s">
        <v>23</v>
      </c>
      <c r="K2" s="62"/>
      <c r="L2" s="62"/>
      <c r="M2" s="63"/>
      <c r="N2" s="47" t="s">
        <v>23</v>
      </c>
      <c r="O2" s="62"/>
      <c r="P2" s="62"/>
      <c r="Q2" s="63"/>
      <c r="R2" s="22"/>
      <c r="S2" s="23"/>
      <c r="T2" s="26"/>
      <c r="U2" s="48" t="s">
        <v>23</v>
      </c>
      <c r="V2" s="22"/>
      <c r="W2" s="23"/>
      <c r="X2" s="26"/>
      <c r="Y2" s="48" t="s">
        <v>23</v>
      </c>
      <c r="Z2" s="61" t="s">
        <v>23</v>
      </c>
      <c r="AA2" s="62"/>
      <c r="AB2" s="62"/>
      <c r="AC2" s="63"/>
      <c r="AD2" s="47" t="s">
        <v>23</v>
      </c>
      <c r="AE2" s="62"/>
      <c r="AF2" s="62"/>
      <c r="AG2" s="63"/>
      <c r="AH2" s="47" t="s">
        <v>23</v>
      </c>
      <c r="AI2" s="62"/>
      <c r="AJ2" s="62"/>
      <c r="AK2" s="63"/>
      <c r="AL2" s="47" t="s">
        <v>23</v>
      </c>
      <c r="AM2" s="62"/>
      <c r="AN2" s="62"/>
      <c r="AO2" s="63"/>
      <c r="AP2" s="47" t="s">
        <v>46</v>
      </c>
      <c r="AQ2" s="62"/>
      <c r="AR2" s="62"/>
      <c r="AS2" s="63"/>
    </row>
    <row r="3" spans="1:45">
      <c r="A3" s="19" t="s">
        <v>0</v>
      </c>
      <c r="B3" s="68">
        <v>1</v>
      </c>
      <c r="C3" s="66">
        <v>1</v>
      </c>
      <c r="D3" s="67">
        <v>1</v>
      </c>
      <c r="E3" s="69">
        <v>1</v>
      </c>
      <c r="F3" s="68">
        <v>2</v>
      </c>
      <c r="G3" s="66">
        <v>2</v>
      </c>
      <c r="H3" s="67">
        <v>2</v>
      </c>
      <c r="I3" s="69">
        <v>2</v>
      </c>
      <c r="J3" s="70">
        <v>1</v>
      </c>
      <c r="K3" s="66">
        <v>1</v>
      </c>
      <c r="L3" s="66">
        <v>1</v>
      </c>
      <c r="M3" s="67">
        <v>1</v>
      </c>
      <c r="N3" s="71">
        <v>2</v>
      </c>
      <c r="O3" s="66">
        <v>2</v>
      </c>
      <c r="P3" s="66">
        <v>2</v>
      </c>
      <c r="Q3" s="64">
        <v>2</v>
      </c>
      <c r="R3" s="65">
        <v>1</v>
      </c>
      <c r="S3" s="66">
        <v>1</v>
      </c>
      <c r="T3" s="67">
        <v>1</v>
      </c>
      <c r="U3" s="69">
        <v>1</v>
      </c>
      <c r="V3" s="65">
        <v>2</v>
      </c>
      <c r="W3" s="66">
        <v>2</v>
      </c>
      <c r="X3" s="67">
        <v>2</v>
      </c>
      <c r="Y3" s="69">
        <v>2</v>
      </c>
      <c r="Z3" s="71">
        <v>1</v>
      </c>
      <c r="AA3" s="65">
        <v>1</v>
      </c>
      <c r="AB3" s="66">
        <v>1</v>
      </c>
      <c r="AC3" s="64">
        <v>1</v>
      </c>
      <c r="AD3" s="71">
        <v>2</v>
      </c>
      <c r="AE3" s="65">
        <v>2</v>
      </c>
      <c r="AF3" s="66">
        <v>2</v>
      </c>
      <c r="AG3" s="67">
        <v>2</v>
      </c>
      <c r="AH3" s="71">
        <v>2</v>
      </c>
      <c r="AI3" s="65">
        <v>2</v>
      </c>
      <c r="AJ3" s="66">
        <v>2</v>
      </c>
      <c r="AK3" s="67">
        <v>2</v>
      </c>
      <c r="AL3" s="71">
        <v>2</v>
      </c>
      <c r="AM3" s="66">
        <v>2</v>
      </c>
      <c r="AN3" s="66">
        <v>2</v>
      </c>
      <c r="AO3" s="64">
        <v>2</v>
      </c>
      <c r="AP3" s="71">
        <v>2</v>
      </c>
      <c r="AQ3" s="66">
        <v>2</v>
      </c>
      <c r="AR3" s="66">
        <v>2</v>
      </c>
      <c r="AS3" s="64">
        <v>2</v>
      </c>
    </row>
    <row r="4" spans="1:45">
      <c r="A4" s="19" t="s">
        <v>1</v>
      </c>
      <c r="B4" s="68">
        <v>77</v>
      </c>
      <c r="C4" s="66">
        <v>77</v>
      </c>
      <c r="D4" s="67">
        <v>77</v>
      </c>
      <c r="E4" s="69">
        <v>77</v>
      </c>
      <c r="F4" s="68">
        <v>77</v>
      </c>
      <c r="G4" s="66">
        <v>77</v>
      </c>
      <c r="H4" s="67">
        <v>77</v>
      </c>
      <c r="I4" s="69">
        <v>77</v>
      </c>
      <c r="J4" s="70">
        <v>77</v>
      </c>
      <c r="K4" s="66">
        <v>77</v>
      </c>
      <c r="L4" s="66">
        <v>77</v>
      </c>
      <c r="M4" s="67">
        <v>77</v>
      </c>
      <c r="N4" s="71">
        <v>77</v>
      </c>
      <c r="O4" s="66">
        <v>77</v>
      </c>
      <c r="P4" s="66">
        <v>77</v>
      </c>
      <c r="Q4" s="64">
        <v>77</v>
      </c>
      <c r="R4" s="65">
        <v>40</v>
      </c>
      <c r="S4" s="66">
        <v>40</v>
      </c>
      <c r="T4" s="67">
        <v>40</v>
      </c>
      <c r="U4" s="69">
        <v>40</v>
      </c>
      <c r="V4" s="65">
        <v>40</v>
      </c>
      <c r="W4" s="66">
        <v>40</v>
      </c>
      <c r="X4" s="67">
        <v>40</v>
      </c>
      <c r="Y4" s="69">
        <v>40</v>
      </c>
      <c r="Z4" s="71">
        <v>40</v>
      </c>
      <c r="AA4" s="65">
        <v>40</v>
      </c>
      <c r="AB4" s="66">
        <v>40</v>
      </c>
      <c r="AC4" s="64">
        <v>40</v>
      </c>
      <c r="AD4" s="71">
        <v>40</v>
      </c>
      <c r="AE4" s="65">
        <v>40</v>
      </c>
      <c r="AF4" s="66">
        <v>40</v>
      </c>
      <c r="AG4" s="67">
        <v>40</v>
      </c>
      <c r="AH4" s="71">
        <v>80</v>
      </c>
      <c r="AI4" s="65">
        <v>80</v>
      </c>
      <c r="AJ4" s="66">
        <v>80</v>
      </c>
      <c r="AK4" s="67">
        <v>80</v>
      </c>
      <c r="AL4" s="71">
        <v>80</v>
      </c>
      <c r="AM4" s="66">
        <v>80</v>
      </c>
      <c r="AN4" s="66">
        <v>80</v>
      </c>
      <c r="AO4" s="64">
        <v>80</v>
      </c>
      <c r="AP4" s="71">
        <v>80</v>
      </c>
      <c r="AQ4" s="66">
        <v>80</v>
      </c>
      <c r="AR4" s="66">
        <v>80</v>
      </c>
      <c r="AS4" s="64">
        <v>80</v>
      </c>
    </row>
    <row r="5" spans="1:45">
      <c r="A5" s="19" t="s">
        <v>2</v>
      </c>
      <c r="B5" s="68">
        <v>26</v>
      </c>
      <c r="C5" s="66">
        <v>15</v>
      </c>
      <c r="D5" s="67">
        <v>8</v>
      </c>
      <c r="E5" s="69">
        <v>4</v>
      </c>
      <c r="F5" s="68">
        <v>26</v>
      </c>
      <c r="G5" s="66">
        <v>15</v>
      </c>
      <c r="H5" s="67">
        <v>8</v>
      </c>
      <c r="I5" s="69">
        <v>4</v>
      </c>
      <c r="J5" s="70">
        <v>48</v>
      </c>
      <c r="K5" s="66">
        <v>26</v>
      </c>
      <c r="L5" s="66">
        <v>15</v>
      </c>
      <c r="M5" s="67">
        <v>8</v>
      </c>
      <c r="N5" s="71">
        <v>48</v>
      </c>
      <c r="O5" s="66">
        <v>26</v>
      </c>
      <c r="P5" s="66">
        <v>15</v>
      </c>
      <c r="Q5" s="64">
        <v>8</v>
      </c>
      <c r="R5" s="65">
        <v>18</v>
      </c>
      <c r="S5" s="66">
        <v>10</v>
      </c>
      <c r="T5" s="67">
        <v>5</v>
      </c>
      <c r="U5" s="69">
        <v>2</v>
      </c>
      <c r="V5" s="65">
        <v>18</v>
      </c>
      <c r="W5" s="66">
        <v>10</v>
      </c>
      <c r="X5" s="67">
        <v>5</v>
      </c>
      <c r="Y5" s="69">
        <v>2</v>
      </c>
      <c r="Z5" s="71">
        <v>31</v>
      </c>
      <c r="AA5" s="65">
        <v>18</v>
      </c>
      <c r="AB5" s="66">
        <v>10</v>
      </c>
      <c r="AC5" s="64">
        <v>5</v>
      </c>
      <c r="AD5" s="71">
        <v>31</v>
      </c>
      <c r="AE5" s="65">
        <v>18</v>
      </c>
      <c r="AF5" s="66">
        <v>10</v>
      </c>
      <c r="AG5" s="67">
        <v>5</v>
      </c>
      <c r="AH5" s="71">
        <v>31</v>
      </c>
      <c r="AI5" s="65">
        <v>18</v>
      </c>
      <c r="AJ5" s="66">
        <v>10</v>
      </c>
      <c r="AK5" s="67">
        <v>5</v>
      </c>
      <c r="AL5" s="71">
        <v>48</v>
      </c>
      <c r="AM5" s="66">
        <v>26</v>
      </c>
      <c r="AN5" s="66">
        <v>15</v>
      </c>
      <c r="AO5" s="64">
        <v>8</v>
      </c>
      <c r="AP5" s="71">
        <v>31</v>
      </c>
      <c r="AQ5" s="66">
        <v>31</v>
      </c>
      <c r="AR5" s="66">
        <v>18</v>
      </c>
      <c r="AS5" s="64">
        <v>10</v>
      </c>
    </row>
    <row r="6" spans="1:45">
      <c r="A6" s="19" t="s">
        <v>3</v>
      </c>
      <c r="B6" s="68">
        <v>128</v>
      </c>
      <c r="C6" s="66">
        <v>256</v>
      </c>
      <c r="D6" s="67">
        <v>512</v>
      </c>
      <c r="E6" s="69">
        <v>1024</v>
      </c>
      <c r="F6" s="68">
        <v>128</v>
      </c>
      <c r="G6" s="66">
        <v>256</v>
      </c>
      <c r="H6" s="67">
        <v>512</v>
      </c>
      <c r="I6" s="69">
        <v>1024</v>
      </c>
      <c r="J6" s="70">
        <v>128</v>
      </c>
      <c r="K6" s="66">
        <v>256</v>
      </c>
      <c r="L6" s="66">
        <v>512</v>
      </c>
      <c r="M6" s="67">
        <v>1024</v>
      </c>
      <c r="N6" s="71">
        <v>128</v>
      </c>
      <c r="O6" s="66">
        <v>256</v>
      </c>
      <c r="P6" s="66">
        <v>512</v>
      </c>
      <c r="Q6" s="64">
        <v>1024</v>
      </c>
      <c r="R6" s="65">
        <v>128</v>
      </c>
      <c r="S6" s="66">
        <v>256</v>
      </c>
      <c r="T6" s="67">
        <v>512</v>
      </c>
      <c r="U6" s="69">
        <v>1024</v>
      </c>
      <c r="V6" s="65">
        <v>128</v>
      </c>
      <c r="W6" s="66">
        <v>256</v>
      </c>
      <c r="X6" s="67">
        <v>512</v>
      </c>
      <c r="Y6" s="69">
        <v>1024</v>
      </c>
      <c r="Z6" s="71">
        <v>128</v>
      </c>
      <c r="AA6" s="65">
        <v>256</v>
      </c>
      <c r="AB6" s="66">
        <v>512</v>
      </c>
      <c r="AC6" s="64">
        <v>1024</v>
      </c>
      <c r="AD6" s="71">
        <v>128</v>
      </c>
      <c r="AE6" s="65">
        <v>256</v>
      </c>
      <c r="AF6" s="66">
        <v>512</v>
      </c>
      <c r="AG6" s="67">
        <v>1024</v>
      </c>
      <c r="AH6" s="71">
        <v>128</v>
      </c>
      <c r="AI6" s="65">
        <v>256</v>
      </c>
      <c r="AJ6" s="66">
        <v>512</v>
      </c>
      <c r="AK6" s="67">
        <v>1024</v>
      </c>
      <c r="AL6" s="71">
        <v>128</v>
      </c>
      <c r="AM6" s="66">
        <v>256</v>
      </c>
      <c r="AN6" s="66">
        <v>512</v>
      </c>
      <c r="AO6" s="64">
        <v>1024</v>
      </c>
      <c r="AP6" s="71">
        <v>128</v>
      </c>
      <c r="AQ6" s="66">
        <v>256</v>
      </c>
      <c r="AR6" s="66">
        <v>512</v>
      </c>
      <c r="AS6" s="64">
        <v>1024</v>
      </c>
    </row>
    <row r="7" spans="1:45">
      <c r="A7" s="19" t="s">
        <v>28</v>
      </c>
      <c r="B7" s="54">
        <f>B5*B6</f>
        <v>3328</v>
      </c>
      <c r="C7" s="56">
        <f>C5*C6</f>
        <v>3840</v>
      </c>
      <c r="D7" s="56">
        <f t="shared" ref="D7" si="0">D5*D6</f>
        <v>4096</v>
      </c>
      <c r="E7" s="76">
        <f t="shared" ref="E7" si="1">E5*E6</f>
        <v>4096</v>
      </c>
      <c r="F7" s="54">
        <f>F5*F6</f>
        <v>3328</v>
      </c>
      <c r="G7" s="56">
        <f>G5*G6</f>
        <v>3840</v>
      </c>
      <c r="H7" s="56">
        <f t="shared" ref="H7" si="2">H5*H6</f>
        <v>4096</v>
      </c>
      <c r="I7" s="76">
        <f t="shared" ref="I7" si="3">I5*I6</f>
        <v>4096</v>
      </c>
      <c r="J7" s="75">
        <f>J5*J6</f>
        <v>6144</v>
      </c>
      <c r="K7" s="56">
        <f>K5*K6</f>
        <v>6656</v>
      </c>
      <c r="L7" s="56">
        <f t="shared" ref="L7" si="4">L5*L6</f>
        <v>7680</v>
      </c>
      <c r="M7" s="55">
        <f t="shared" ref="M7" si="5">M5*M6</f>
        <v>8192</v>
      </c>
      <c r="N7" s="75">
        <f>N5*N6</f>
        <v>6144</v>
      </c>
      <c r="O7" s="56">
        <f>O5*O6</f>
        <v>6656</v>
      </c>
      <c r="P7" s="56">
        <f t="shared" ref="P7" si="6">P5*P6</f>
        <v>7680</v>
      </c>
      <c r="Q7" s="55">
        <f t="shared" ref="Q7" si="7">Q5*Q6</f>
        <v>8192</v>
      </c>
      <c r="R7" s="54">
        <f>R5*R6</f>
        <v>2304</v>
      </c>
      <c r="S7" s="56">
        <f>S5*S6</f>
        <v>2560</v>
      </c>
      <c r="T7" s="56">
        <f t="shared" ref="T7" si="8">T5*T6</f>
        <v>2560</v>
      </c>
      <c r="U7" s="76">
        <f t="shared" ref="U7" si="9">U5*U6</f>
        <v>2048</v>
      </c>
      <c r="V7" s="54">
        <f>V5*V6</f>
        <v>2304</v>
      </c>
      <c r="W7" s="56">
        <f>W5*W6</f>
        <v>2560</v>
      </c>
      <c r="X7" s="56">
        <f t="shared" ref="X7" si="10">X5*X6</f>
        <v>2560</v>
      </c>
      <c r="Y7" s="76">
        <f t="shared" ref="Y7" si="11">Y5*Y6</f>
        <v>2048</v>
      </c>
      <c r="Z7" s="75">
        <f>Z5*Z6</f>
        <v>3968</v>
      </c>
      <c r="AA7" s="56">
        <f>AA5*AA6</f>
        <v>4608</v>
      </c>
      <c r="AB7" s="56">
        <f t="shared" ref="AB7" si="12">AB5*AB6</f>
        <v>5120</v>
      </c>
      <c r="AC7" s="55">
        <f t="shared" ref="AC7" si="13">AC5*AC6</f>
        <v>5120</v>
      </c>
      <c r="AD7" s="75">
        <f>AD5*AD6</f>
        <v>3968</v>
      </c>
      <c r="AE7" s="56">
        <f>AE5*AE6</f>
        <v>4608</v>
      </c>
      <c r="AF7" s="56">
        <f t="shared" ref="AF7" si="14">AF5*AF6</f>
        <v>5120</v>
      </c>
      <c r="AG7" s="57">
        <f t="shared" ref="AG7" si="15">AG5*AG6</f>
        <v>5120</v>
      </c>
      <c r="AH7" s="75">
        <f>AH5*AH6</f>
        <v>3968</v>
      </c>
      <c r="AI7" s="56">
        <f>AI5*AI6</f>
        <v>4608</v>
      </c>
      <c r="AJ7" s="56">
        <f t="shared" ref="AJ7:AK7" si="16">AJ5*AJ6</f>
        <v>5120</v>
      </c>
      <c r="AK7" s="57">
        <f t="shared" si="16"/>
        <v>5120</v>
      </c>
      <c r="AL7" s="75">
        <f>AL5*AL6</f>
        <v>6144</v>
      </c>
      <c r="AM7" s="56">
        <f>AM5*AM6</f>
        <v>6656</v>
      </c>
      <c r="AN7" s="56">
        <f t="shared" ref="AN7:AO7" si="17">AN5*AN6</f>
        <v>7680</v>
      </c>
      <c r="AO7" s="55">
        <f t="shared" si="17"/>
        <v>8192</v>
      </c>
      <c r="AP7" s="75">
        <f t="shared" ref="AP7:AQ7" si="18">AP5*AP6</f>
        <v>3968</v>
      </c>
      <c r="AQ7" s="56">
        <f t="shared" si="18"/>
        <v>7936</v>
      </c>
      <c r="AR7" s="56">
        <f t="shared" ref="AR7:AS7" si="19">AR5*AR6</f>
        <v>9216</v>
      </c>
      <c r="AS7" s="55">
        <f t="shared" si="19"/>
        <v>10240</v>
      </c>
    </row>
    <row r="8" spans="1:45">
      <c r="A8" s="19" t="s">
        <v>30</v>
      </c>
      <c r="B8" s="54">
        <f t="shared" ref="B8:AK8" si="20">B7*B3*B4</f>
        <v>256256</v>
      </c>
      <c r="C8" s="56">
        <f t="shared" si="20"/>
        <v>295680</v>
      </c>
      <c r="D8" s="56">
        <f t="shared" si="20"/>
        <v>315392</v>
      </c>
      <c r="E8" s="76">
        <f t="shared" si="20"/>
        <v>315392</v>
      </c>
      <c r="F8" s="54">
        <f t="shared" si="20"/>
        <v>512512</v>
      </c>
      <c r="G8" s="56">
        <f t="shared" si="20"/>
        <v>591360</v>
      </c>
      <c r="H8" s="56">
        <f t="shared" si="20"/>
        <v>630784</v>
      </c>
      <c r="I8" s="76">
        <f t="shared" si="20"/>
        <v>630784</v>
      </c>
      <c r="J8" s="75">
        <f t="shared" si="20"/>
        <v>473088</v>
      </c>
      <c r="K8" s="56">
        <f t="shared" si="20"/>
        <v>512512</v>
      </c>
      <c r="L8" s="56">
        <f t="shared" si="20"/>
        <v>591360</v>
      </c>
      <c r="M8" s="55">
        <f t="shared" si="20"/>
        <v>630784</v>
      </c>
      <c r="N8" s="75">
        <f t="shared" si="20"/>
        <v>946176</v>
      </c>
      <c r="O8" s="56">
        <f t="shared" si="20"/>
        <v>1025024</v>
      </c>
      <c r="P8" s="56">
        <f t="shared" si="20"/>
        <v>1182720</v>
      </c>
      <c r="Q8" s="55">
        <f t="shared" si="20"/>
        <v>1261568</v>
      </c>
      <c r="R8" s="54">
        <f t="shared" si="20"/>
        <v>92160</v>
      </c>
      <c r="S8" s="56">
        <f t="shared" si="20"/>
        <v>102400</v>
      </c>
      <c r="T8" s="56">
        <f t="shared" si="20"/>
        <v>102400</v>
      </c>
      <c r="U8" s="76">
        <f t="shared" si="20"/>
        <v>81920</v>
      </c>
      <c r="V8" s="54">
        <f t="shared" si="20"/>
        <v>184320</v>
      </c>
      <c r="W8" s="56">
        <f t="shared" si="20"/>
        <v>204800</v>
      </c>
      <c r="X8" s="56">
        <f t="shared" si="20"/>
        <v>204800</v>
      </c>
      <c r="Y8" s="76">
        <f t="shared" si="20"/>
        <v>163840</v>
      </c>
      <c r="Z8" s="75">
        <f t="shared" si="20"/>
        <v>158720</v>
      </c>
      <c r="AA8" s="56">
        <f t="shared" si="20"/>
        <v>184320</v>
      </c>
      <c r="AB8" s="56">
        <f t="shared" si="20"/>
        <v>204800</v>
      </c>
      <c r="AC8" s="55">
        <f t="shared" si="20"/>
        <v>204800</v>
      </c>
      <c r="AD8" s="75">
        <f t="shared" si="20"/>
        <v>317440</v>
      </c>
      <c r="AE8" s="56">
        <f t="shared" si="20"/>
        <v>368640</v>
      </c>
      <c r="AF8" s="56">
        <f t="shared" si="20"/>
        <v>409600</v>
      </c>
      <c r="AG8" s="57">
        <f t="shared" si="20"/>
        <v>409600</v>
      </c>
      <c r="AH8" s="75">
        <f t="shared" si="20"/>
        <v>634880</v>
      </c>
      <c r="AI8" s="56">
        <f t="shared" si="20"/>
        <v>737280</v>
      </c>
      <c r="AJ8" s="56">
        <f t="shared" si="20"/>
        <v>819200</v>
      </c>
      <c r="AK8" s="57">
        <f t="shared" si="20"/>
        <v>819200</v>
      </c>
      <c r="AL8" s="75">
        <f t="shared" ref="AL8:AO8" si="21">AL7*AL3*AL4</f>
        <v>983040</v>
      </c>
      <c r="AM8" s="56">
        <f t="shared" si="21"/>
        <v>1064960</v>
      </c>
      <c r="AN8" s="56">
        <f t="shared" si="21"/>
        <v>1228800</v>
      </c>
      <c r="AO8" s="55">
        <f t="shared" si="21"/>
        <v>1310720</v>
      </c>
      <c r="AP8" s="75">
        <f>AP3*AP4*AP5*AP6</f>
        <v>634880</v>
      </c>
      <c r="AQ8" s="56">
        <f>AQ3*AQ4*AQ5*AQ6</f>
        <v>1269760</v>
      </c>
      <c r="AR8" s="56">
        <f>AR3*AR4*AR5*AR6</f>
        <v>1474560</v>
      </c>
      <c r="AS8" s="55">
        <f>AS3*AS4*AS5*AS6</f>
        <v>1638400</v>
      </c>
    </row>
    <row r="9" spans="1:45">
      <c r="A9" s="19" t="s">
        <v>29</v>
      </c>
      <c r="B9" s="54">
        <f>B13*128*$B5+B14*256*$B5+(B12-B13-B14)*B7</f>
        <v>9984</v>
      </c>
      <c r="C9" s="56">
        <f>C13*128*$B5+C14*256*$B5+(C12-C13-C14)*C7</f>
        <v>9984</v>
      </c>
      <c r="D9" s="56">
        <f>D13*128*$B5+D14*256*$B5+(D12-D13-D14)*D7</f>
        <v>9984</v>
      </c>
      <c r="E9" s="74">
        <f>E13*128*$B5+E14*256*$B5+(E12-E13-E14)*E7</f>
        <v>9984</v>
      </c>
      <c r="F9" s="54">
        <f>F13*128*$F5+F14*256*$F5+(F12-F13-F14)*F7</f>
        <v>9984</v>
      </c>
      <c r="G9" s="56">
        <f>G13*128*$F5+G14*256*$F5+(G12-G13-G14)*G7</f>
        <v>9984</v>
      </c>
      <c r="H9" s="56">
        <f>H13*128*$F5+H14*256*$F5+(H12-H13-H14)*H7</f>
        <v>9984</v>
      </c>
      <c r="I9" s="74">
        <f>I13*128*$F5+I14*256*$F5+(I12-I13-I14)*I7</f>
        <v>9984</v>
      </c>
      <c r="J9" s="75">
        <f t="shared" ref="J9:Q9" si="22">J13*128*$B5+J14*256*$B5+(J12-J13-J14)*J7</f>
        <v>9984</v>
      </c>
      <c r="K9" s="56">
        <f t="shared" si="22"/>
        <v>9984</v>
      </c>
      <c r="L9" s="56">
        <f t="shared" si="22"/>
        <v>9984</v>
      </c>
      <c r="M9" s="55">
        <f t="shared" si="22"/>
        <v>9984</v>
      </c>
      <c r="N9" s="75">
        <f t="shared" si="22"/>
        <v>9984</v>
      </c>
      <c r="O9" s="56">
        <f t="shared" si="22"/>
        <v>9984</v>
      </c>
      <c r="P9" s="56">
        <f t="shared" si="22"/>
        <v>9984</v>
      </c>
      <c r="Q9" s="55">
        <f t="shared" si="22"/>
        <v>9984</v>
      </c>
      <c r="R9" s="54">
        <f>R13*128*$R5+R14*256*$R5+(R12-R13-R14)*R7</f>
        <v>11520</v>
      </c>
      <c r="S9" s="56">
        <f>S13*128*$R5+S14*256*$R5+(S12-S13-S14)*S7</f>
        <v>11520</v>
      </c>
      <c r="T9" s="56">
        <f>T13*128*$R5+T14*256*$R5+(T12-T13-T14)*T7</f>
        <v>11520</v>
      </c>
      <c r="U9" s="74">
        <f>U13*128*$R5+U14*256*$R5+(U12-U13-U14)*U7</f>
        <v>11520</v>
      </c>
      <c r="V9" s="54">
        <f>V13*128*$V5+V14*256*$V5+(V12-V13-V14)*V7</f>
        <v>11520</v>
      </c>
      <c r="W9" s="56">
        <f>W13*128*$V5+W14*256*$V5+(W12-W13-W14)*W7</f>
        <v>11520</v>
      </c>
      <c r="X9" s="56">
        <f>X13*128*$V5+X14*256*$V5+(X12-X13-X14)*X7</f>
        <v>11520</v>
      </c>
      <c r="Y9" s="74">
        <f>Y13*128*$V5+Y14*256*$V5+(Y12-Y13-Y14)*Y7</f>
        <v>11520</v>
      </c>
      <c r="Z9" s="75">
        <f t="shared" ref="Z9:AK9" si="23">Z13*128*$R5+Z14*256*$R5+(Z12-Z13-Z14)*Z7</f>
        <v>11520</v>
      </c>
      <c r="AA9" s="56">
        <f t="shared" si="23"/>
        <v>11520</v>
      </c>
      <c r="AB9" s="56">
        <f t="shared" si="23"/>
        <v>11520</v>
      </c>
      <c r="AC9" s="55">
        <f t="shared" si="23"/>
        <v>11520</v>
      </c>
      <c r="AD9" s="75">
        <f t="shared" si="23"/>
        <v>11520</v>
      </c>
      <c r="AE9" s="56">
        <f t="shared" si="23"/>
        <v>11520</v>
      </c>
      <c r="AF9" s="56">
        <f t="shared" si="23"/>
        <v>11520</v>
      </c>
      <c r="AG9" s="57">
        <f t="shared" si="23"/>
        <v>11520</v>
      </c>
      <c r="AH9" s="75">
        <f t="shared" si="23"/>
        <v>11520</v>
      </c>
      <c r="AI9" s="56">
        <f t="shared" si="23"/>
        <v>11520</v>
      </c>
      <c r="AJ9" s="56">
        <f t="shared" si="23"/>
        <v>11520</v>
      </c>
      <c r="AK9" s="57">
        <f t="shared" si="23"/>
        <v>11520</v>
      </c>
      <c r="AL9" s="75">
        <f t="shared" ref="AL9:AO9" si="24">AL13*128*$B5+AL14*256*$B5+(AL12-AL13-AL14)*AL7</f>
        <v>9984</v>
      </c>
      <c r="AM9" s="56">
        <f t="shared" si="24"/>
        <v>9984</v>
      </c>
      <c r="AN9" s="56">
        <f t="shared" si="24"/>
        <v>9984</v>
      </c>
      <c r="AO9" s="55">
        <f t="shared" si="24"/>
        <v>9984</v>
      </c>
      <c r="AP9" s="75">
        <f>AP13*128*$AP5+AP14*256*$AP5+(AP12-AP13-AP14)*AP7</f>
        <v>11904</v>
      </c>
      <c r="AQ9" s="56">
        <f>AQ13*128*$AP5+AQ14*256*$AP5+(AQ12-AQ13-AQ14)*AQ7</f>
        <v>11904</v>
      </c>
      <c r="AR9" s="56">
        <f>AR13*128*$AP5+AR14*256*$AP5+(AR12-AR13-AR14)*AR7</f>
        <v>11904</v>
      </c>
      <c r="AS9" s="55">
        <f>AS13*128*$AP5+AS14*256*$AP5+(AS12-AS13-AS14)*AS7</f>
        <v>11904</v>
      </c>
    </row>
    <row r="10" spans="1:45">
      <c r="A10" s="19" t="s">
        <v>34</v>
      </c>
      <c r="B10" s="54">
        <f>B8-(B3*B12*B7)</f>
        <v>249600</v>
      </c>
      <c r="C10" s="56">
        <f t="shared" ref="C10:AQ10" si="25">C8-(C3*C12*C7)</f>
        <v>288000</v>
      </c>
      <c r="D10" s="56">
        <f t="shared" si="25"/>
        <v>307200</v>
      </c>
      <c r="E10" s="74">
        <f t="shared" si="25"/>
        <v>307200</v>
      </c>
      <c r="F10" s="54">
        <f t="shared" si="25"/>
        <v>499200</v>
      </c>
      <c r="G10" s="56">
        <f t="shared" si="25"/>
        <v>576000</v>
      </c>
      <c r="H10" s="56">
        <f t="shared" si="25"/>
        <v>614400</v>
      </c>
      <c r="I10" s="74">
        <f t="shared" si="25"/>
        <v>614400</v>
      </c>
      <c r="J10" s="75">
        <f t="shared" si="25"/>
        <v>460800</v>
      </c>
      <c r="K10" s="56">
        <f t="shared" si="25"/>
        <v>499200</v>
      </c>
      <c r="L10" s="56">
        <f t="shared" si="25"/>
        <v>576000</v>
      </c>
      <c r="M10" s="55">
        <f t="shared" si="25"/>
        <v>614400</v>
      </c>
      <c r="N10" s="75">
        <f t="shared" si="25"/>
        <v>921600</v>
      </c>
      <c r="O10" s="56">
        <f t="shared" si="25"/>
        <v>998400</v>
      </c>
      <c r="P10" s="56">
        <f>P8-(P3*P12*P7)</f>
        <v>1152000</v>
      </c>
      <c r="Q10" s="55">
        <f t="shared" si="25"/>
        <v>1228800</v>
      </c>
      <c r="R10" s="54">
        <f t="shared" si="25"/>
        <v>85248</v>
      </c>
      <c r="S10" s="56">
        <f t="shared" si="25"/>
        <v>94720</v>
      </c>
      <c r="T10" s="56">
        <f t="shared" si="25"/>
        <v>94720</v>
      </c>
      <c r="U10" s="74">
        <f t="shared" si="25"/>
        <v>75776</v>
      </c>
      <c r="V10" s="54">
        <f t="shared" si="25"/>
        <v>170496</v>
      </c>
      <c r="W10" s="56">
        <f t="shared" si="25"/>
        <v>189440</v>
      </c>
      <c r="X10" s="56">
        <f t="shared" si="25"/>
        <v>189440</v>
      </c>
      <c r="Y10" s="74">
        <f t="shared" si="25"/>
        <v>151552</v>
      </c>
      <c r="Z10" s="75">
        <f>Z8-(Z3*Z12*Z7)</f>
        <v>146816</v>
      </c>
      <c r="AA10" s="56">
        <f t="shared" si="25"/>
        <v>170496</v>
      </c>
      <c r="AB10" s="56">
        <f t="shared" si="25"/>
        <v>189440</v>
      </c>
      <c r="AC10" s="55">
        <f t="shared" si="25"/>
        <v>189440</v>
      </c>
      <c r="AD10" s="75">
        <f t="shared" si="25"/>
        <v>293632</v>
      </c>
      <c r="AE10" s="56">
        <f t="shared" si="25"/>
        <v>340992</v>
      </c>
      <c r="AF10" s="56">
        <f t="shared" si="25"/>
        <v>378880</v>
      </c>
      <c r="AG10" s="57">
        <f t="shared" si="25"/>
        <v>378880</v>
      </c>
      <c r="AH10" s="75">
        <f t="shared" ref="AH10:AM10" si="26">AH8-(AH3*AH12*AH7)</f>
        <v>611072</v>
      </c>
      <c r="AI10" s="56">
        <f t="shared" si="26"/>
        <v>709632</v>
      </c>
      <c r="AJ10" s="56">
        <f t="shared" si="26"/>
        <v>788480</v>
      </c>
      <c r="AK10" s="57">
        <f t="shared" si="26"/>
        <v>788480</v>
      </c>
      <c r="AL10" s="75">
        <f t="shared" si="26"/>
        <v>958464</v>
      </c>
      <c r="AM10" s="56">
        <f t="shared" si="26"/>
        <v>1038336</v>
      </c>
      <c r="AN10" s="56">
        <f>AN8-(AN3*AN12*AN7)</f>
        <v>1198080</v>
      </c>
      <c r="AO10" s="55">
        <f t="shared" ref="AO10" si="27">AO8-(AO3*AO12*AO7)</f>
        <v>1277952</v>
      </c>
      <c r="AP10" s="75">
        <f t="shared" si="25"/>
        <v>619008</v>
      </c>
      <c r="AQ10" s="56">
        <f t="shared" si="25"/>
        <v>1238016</v>
      </c>
      <c r="AR10" s="56">
        <f t="shared" ref="AR10:AS10" si="28">AR8-(AR3*AR12*AR7)</f>
        <v>1437696</v>
      </c>
      <c r="AS10" s="55">
        <f t="shared" si="28"/>
        <v>1597440</v>
      </c>
    </row>
    <row r="11" spans="1:45">
      <c r="A11" s="20" t="s">
        <v>4</v>
      </c>
      <c r="B11" s="22"/>
      <c r="C11" s="23"/>
      <c r="D11" s="26"/>
      <c r="E11" s="50"/>
      <c r="F11" s="22"/>
      <c r="G11" s="23"/>
      <c r="H11" s="26"/>
      <c r="I11" s="50"/>
      <c r="J11" s="49"/>
      <c r="K11" s="23"/>
      <c r="L11" s="26"/>
      <c r="M11" s="24"/>
      <c r="N11" s="49"/>
      <c r="O11" s="23"/>
      <c r="P11" s="26"/>
      <c r="Q11" s="24"/>
      <c r="R11" s="22"/>
      <c r="S11" s="23"/>
      <c r="T11" s="26"/>
      <c r="U11" s="50"/>
      <c r="V11" s="25"/>
      <c r="W11" s="23"/>
      <c r="X11" s="26"/>
      <c r="Y11" s="50"/>
      <c r="Z11" s="49"/>
      <c r="AA11" s="23"/>
      <c r="AB11" s="23"/>
      <c r="AC11" s="50"/>
      <c r="AD11" s="49"/>
      <c r="AE11" s="23"/>
      <c r="AF11" s="26"/>
      <c r="AG11" s="26"/>
      <c r="AH11" s="49"/>
      <c r="AI11" s="23"/>
      <c r="AJ11" s="26"/>
      <c r="AK11" s="26"/>
      <c r="AL11" s="49"/>
      <c r="AM11" s="23"/>
      <c r="AN11" s="26"/>
      <c r="AO11" s="24"/>
      <c r="AP11" s="49"/>
      <c r="AQ11" s="23"/>
      <c r="AR11" s="23"/>
      <c r="AS11" s="24"/>
    </row>
    <row r="12" spans="1:45">
      <c r="A12" s="19" t="s">
        <v>33</v>
      </c>
      <c r="B12" s="68">
        <v>2</v>
      </c>
      <c r="C12" s="66">
        <v>2</v>
      </c>
      <c r="D12" s="67">
        <v>2</v>
      </c>
      <c r="E12" s="69">
        <v>2</v>
      </c>
      <c r="F12" s="68">
        <v>2</v>
      </c>
      <c r="G12" s="66">
        <v>2</v>
      </c>
      <c r="H12" s="67">
        <v>2</v>
      </c>
      <c r="I12" s="69">
        <v>2</v>
      </c>
      <c r="J12" s="70">
        <v>2</v>
      </c>
      <c r="K12" s="66">
        <v>2</v>
      </c>
      <c r="L12" s="66">
        <v>2</v>
      </c>
      <c r="M12" s="67">
        <v>2</v>
      </c>
      <c r="N12" s="71">
        <v>2</v>
      </c>
      <c r="O12" s="66">
        <v>2</v>
      </c>
      <c r="P12" s="66">
        <v>2</v>
      </c>
      <c r="Q12" s="64">
        <v>2</v>
      </c>
      <c r="R12" s="65">
        <v>3</v>
      </c>
      <c r="S12" s="66">
        <v>3</v>
      </c>
      <c r="T12" s="67">
        <v>3</v>
      </c>
      <c r="U12" s="69">
        <v>3</v>
      </c>
      <c r="V12" s="65">
        <v>3</v>
      </c>
      <c r="W12" s="66">
        <v>3</v>
      </c>
      <c r="X12" s="67">
        <v>3</v>
      </c>
      <c r="Y12" s="69">
        <v>3</v>
      </c>
      <c r="Z12" s="71">
        <v>3</v>
      </c>
      <c r="AA12" s="65">
        <v>3</v>
      </c>
      <c r="AB12" s="66">
        <v>3</v>
      </c>
      <c r="AC12" s="64">
        <v>3</v>
      </c>
      <c r="AD12" s="71">
        <v>3</v>
      </c>
      <c r="AE12" s="65">
        <v>3</v>
      </c>
      <c r="AF12" s="66">
        <v>3</v>
      </c>
      <c r="AG12" s="67">
        <v>3</v>
      </c>
      <c r="AH12" s="71">
        <v>3</v>
      </c>
      <c r="AI12" s="65">
        <v>3</v>
      </c>
      <c r="AJ12" s="66">
        <v>3</v>
      </c>
      <c r="AK12" s="67">
        <v>3</v>
      </c>
      <c r="AL12" s="71">
        <v>2</v>
      </c>
      <c r="AM12" s="66">
        <v>2</v>
      </c>
      <c r="AN12" s="66">
        <v>2</v>
      </c>
      <c r="AO12" s="64">
        <v>2</v>
      </c>
      <c r="AP12" s="71">
        <v>2</v>
      </c>
      <c r="AQ12" s="66">
        <v>2</v>
      </c>
      <c r="AR12" s="66">
        <v>2</v>
      </c>
      <c r="AS12" s="64">
        <v>2</v>
      </c>
    </row>
    <row r="13" spans="1:45">
      <c r="A13" s="19" t="s">
        <v>31</v>
      </c>
      <c r="B13" s="68">
        <v>1</v>
      </c>
      <c r="C13" s="66">
        <v>1</v>
      </c>
      <c r="D13" s="66">
        <v>1</v>
      </c>
      <c r="E13" s="69">
        <v>1</v>
      </c>
      <c r="F13" s="68">
        <v>1</v>
      </c>
      <c r="G13" s="66">
        <v>1</v>
      </c>
      <c r="H13" s="66">
        <v>1</v>
      </c>
      <c r="I13" s="69">
        <v>1</v>
      </c>
      <c r="J13" s="70">
        <v>1</v>
      </c>
      <c r="K13" s="66">
        <v>1</v>
      </c>
      <c r="L13" s="66">
        <v>1</v>
      </c>
      <c r="M13" s="67">
        <v>1</v>
      </c>
      <c r="N13" s="71">
        <v>1</v>
      </c>
      <c r="O13" s="66">
        <v>1</v>
      </c>
      <c r="P13" s="66">
        <v>1</v>
      </c>
      <c r="Q13" s="67">
        <v>1</v>
      </c>
      <c r="R13" s="68">
        <v>1</v>
      </c>
      <c r="S13" s="66">
        <v>1</v>
      </c>
      <c r="T13" s="67">
        <v>1</v>
      </c>
      <c r="U13" s="69">
        <v>1</v>
      </c>
      <c r="V13" s="65">
        <v>1</v>
      </c>
      <c r="W13" s="66">
        <v>1</v>
      </c>
      <c r="X13" s="67">
        <v>1</v>
      </c>
      <c r="Y13" s="69">
        <v>1</v>
      </c>
      <c r="Z13" s="70">
        <v>1</v>
      </c>
      <c r="AA13" s="66">
        <v>1</v>
      </c>
      <c r="AB13" s="66">
        <v>1</v>
      </c>
      <c r="AC13" s="67">
        <v>1</v>
      </c>
      <c r="AD13" s="71">
        <v>1</v>
      </c>
      <c r="AE13" s="66">
        <v>1</v>
      </c>
      <c r="AF13" s="66">
        <v>1</v>
      </c>
      <c r="AG13" s="67">
        <v>1</v>
      </c>
      <c r="AH13" s="71">
        <v>1</v>
      </c>
      <c r="AI13" s="66">
        <v>1</v>
      </c>
      <c r="AJ13" s="66">
        <v>1</v>
      </c>
      <c r="AK13" s="67">
        <v>1</v>
      </c>
      <c r="AL13" s="71">
        <v>1</v>
      </c>
      <c r="AM13" s="66">
        <v>1</v>
      </c>
      <c r="AN13" s="66">
        <v>1</v>
      </c>
      <c r="AO13" s="67">
        <v>1</v>
      </c>
      <c r="AP13" s="71">
        <v>1</v>
      </c>
      <c r="AQ13" s="66">
        <v>1</v>
      </c>
      <c r="AR13" s="66">
        <v>1</v>
      </c>
      <c r="AS13" s="64">
        <v>1</v>
      </c>
    </row>
    <row r="14" spans="1:45">
      <c r="A14" s="19" t="s">
        <v>32</v>
      </c>
      <c r="B14" s="68">
        <v>1</v>
      </c>
      <c r="C14" s="66">
        <v>1</v>
      </c>
      <c r="D14" s="66">
        <v>1</v>
      </c>
      <c r="E14" s="69">
        <v>1</v>
      </c>
      <c r="F14" s="68">
        <v>1</v>
      </c>
      <c r="G14" s="66">
        <v>1</v>
      </c>
      <c r="H14" s="66">
        <v>1</v>
      </c>
      <c r="I14" s="69">
        <v>1</v>
      </c>
      <c r="J14" s="70">
        <v>1</v>
      </c>
      <c r="K14" s="66">
        <v>1</v>
      </c>
      <c r="L14" s="66">
        <v>1</v>
      </c>
      <c r="M14" s="67">
        <v>1</v>
      </c>
      <c r="N14" s="71">
        <v>1</v>
      </c>
      <c r="O14" s="66">
        <v>1</v>
      </c>
      <c r="P14" s="66">
        <v>1</v>
      </c>
      <c r="Q14" s="67">
        <v>1</v>
      </c>
      <c r="R14" s="68">
        <v>2</v>
      </c>
      <c r="S14" s="66">
        <v>2</v>
      </c>
      <c r="T14" s="67">
        <v>2</v>
      </c>
      <c r="U14" s="69">
        <v>2</v>
      </c>
      <c r="V14" s="65">
        <v>2</v>
      </c>
      <c r="W14" s="66">
        <v>2</v>
      </c>
      <c r="X14" s="67">
        <v>2</v>
      </c>
      <c r="Y14" s="69">
        <v>2</v>
      </c>
      <c r="Z14" s="70">
        <v>2</v>
      </c>
      <c r="AA14" s="66">
        <v>2</v>
      </c>
      <c r="AB14" s="66">
        <v>2</v>
      </c>
      <c r="AC14" s="67">
        <v>2</v>
      </c>
      <c r="AD14" s="71">
        <v>2</v>
      </c>
      <c r="AE14" s="66">
        <v>2</v>
      </c>
      <c r="AF14" s="66">
        <v>2</v>
      </c>
      <c r="AG14" s="67">
        <v>2</v>
      </c>
      <c r="AH14" s="71">
        <v>2</v>
      </c>
      <c r="AI14" s="66">
        <v>2</v>
      </c>
      <c r="AJ14" s="66">
        <v>2</v>
      </c>
      <c r="AK14" s="67">
        <v>2</v>
      </c>
      <c r="AL14" s="71">
        <v>1</v>
      </c>
      <c r="AM14" s="66">
        <v>1</v>
      </c>
      <c r="AN14" s="66">
        <v>1</v>
      </c>
      <c r="AO14" s="67">
        <v>1</v>
      </c>
      <c r="AP14" s="71">
        <v>1</v>
      </c>
      <c r="AQ14" s="66">
        <v>1</v>
      </c>
      <c r="AR14" s="66">
        <v>1</v>
      </c>
      <c r="AS14" s="64">
        <v>1</v>
      </c>
    </row>
    <row r="15" spans="1:45">
      <c r="A15" s="19" t="s">
        <v>19</v>
      </c>
      <c r="B15" s="68">
        <v>1024</v>
      </c>
      <c r="C15" s="66">
        <v>2048</v>
      </c>
      <c r="D15" s="67">
        <v>2048</v>
      </c>
      <c r="E15" s="69">
        <v>2048</v>
      </c>
      <c r="F15" s="68">
        <v>2048</v>
      </c>
      <c r="G15" s="66">
        <v>2048</v>
      </c>
      <c r="H15" s="67">
        <v>2048</v>
      </c>
      <c r="I15" s="69">
        <v>2048</v>
      </c>
      <c r="J15" s="70">
        <v>2048</v>
      </c>
      <c r="K15" s="66">
        <v>2048</v>
      </c>
      <c r="L15" s="66">
        <v>2048</v>
      </c>
      <c r="M15" s="67">
        <v>2048</v>
      </c>
      <c r="N15" s="71">
        <v>4096</v>
      </c>
      <c r="O15" s="66">
        <v>4096</v>
      </c>
      <c r="P15" s="66">
        <v>4096</v>
      </c>
      <c r="Q15" s="64">
        <v>4096</v>
      </c>
      <c r="R15" s="65">
        <v>1024</v>
      </c>
      <c r="S15" s="66">
        <v>1024</v>
      </c>
      <c r="T15" s="67">
        <v>1024</v>
      </c>
      <c r="U15" s="69">
        <v>1024</v>
      </c>
      <c r="V15" s="65">
        <v>2048</v>
      </c>
      <c r="W15" s="66">
        <v>2048</v>
      </c>
      <c r="X15" s="67">
        <v>2048</v>
      </c>
      <c r="Y15" s="69">
        <v>2048</v>
      </c>
      <c r="Z15" s="71">
        <v>2048</v>
      </c>
      <c r="AA15" s="65">
        <v>2048</v>
      </c>
      <c r="AB15" s="66">
        <v>2048</v>
      </c>
      <c r="AC15" s="64">
        <v>2048</v>
      </c>
      <c r="AD15" s="71">
        <v>2048</v>
      </c>
      <c r="AE15" s="65">
        <v>2048</v>
      </c>
      <c r="AF15" s="66">
        <v>2048</v>
      </c>
      <c r="AG15" s="67">
        <v>2048</v>
      </c>
      <c r="AH15" s="71">
        <v>2048</v>
      </c>
      <c r="AI15" s="65">
        <v>2048</v>
      </c>
      <c r="AJ15" s="66">
        <v>2048</v>
      </c>
      <c r="AK15" s="67">
        <v>2048</v>
      </c>
      <c r="AL15" s="71">
        <v>4096</v>
      </c>
      <c r="AM15" s="66">
        <v>4096</v>
      </c>
      <c r="AN15" s="66">
        <v>4096</v>
      </c>
      <c r="AO15" s="64">
        <v>4096</v>
      </c>
      <c r="AP15" s="71">
        <v>2048</v>
      </c>
      <c r="AQ15" s="66">
        <v>4096</v>
      </c>
      <c r="AR15" s="66">
        <v>4096</v>
      </c>
      <c r="AS15" s="64">
        <v>4096</v>
      </c>
    </row>
    <row r="16" spans="1:45">
      <c r="A16" s="19" t="s">
        <v>20</v>
      </c>
      <c r="B16" s="68">
        <v>64</v>
      </c>
      <c r="C16" s="66">
        <v>64</v>
      </c>
      <c r="D16" s="67">
        <v>64</v>
      </c>
      <c r="E16" s="69">
        <v>64</v>
      </c>
      <c r="F16" s="68">
        <v>64</v>
      </c>
      <c r="G16" s="66">
        <v>64</v>
      </c>
      <c r="H16" s="67">
        <v>64</v>
      </c>
      <c r="I16" s="69">
        <v>64</v>
      </c>
      <c r="J16" s="70">
        <v>64</v>
      </c>
      <c r="K16" s="66">
        <v>64</v>
      </c>
      <c r="L16" s="66">
        <v>64</v>
      </c>
      <c r="M16" s="67">
        <v>64</v>
      </c>
      <c r="N16" s="71">
        <v>128</v>
      </c>
      <c r="O16" s="66">
        <v>128</v>
      </c>
      <c r="P16" s="72">
        <v>128</v>
      </c>
      <c r="Q16" s="73">
        <v>128</v>
      </c>
      <c r="R16" s="65">
        <v>64</v>
      </c>
      <c r="S16" s="66">
        <v>64</v>
      </c>
      <c r="T16" s="67">
        <v>64</v>
      </c>
      <c r="U16" s="69">
        <v>64</v>
      </c>
      <c r="V16" s="65">
        <v>64</v>
      </c>
      <c r="W16" s="66">
        <v>64</v>
      </c>
      <c r="X16" s="67">
        <v>64</v>
      </c>
      <c r="Y16" s="69">
        <v>64</v>
      </c>
      <c r="Z16" s="71">
        <v>64</v>
      </c>
      <c r="AA16" s="65">
        <v>64</v>
      </c>
      <c r="AB16" s="66">
        <v>64</v>
      </c>
      <c r="AC16" s="64">
        <v>64</v>
      </c>
      <c r="AD16" s="71">
        <v>64</v>
      </c>
      <c r="AE16" s="65">
        <v>64</v>
      </c>
      <c r="AF16" s="66">
        <v>64</v>
      </c>
      <c r="AG16" s="67">
        <v>64</v>
      </c>
      <c r="AH16" s="71">
        <v>64</v>
      </c>
      <c r="AI16" s="65">
        <v>64</v>
      </c>
      <c r="AJ16" s="66">
        <v>64</v>
      </c>
      <c r="AK16" s="67">
        <v>64</v>
      </c>
      <c r="AL16" s="71">
        <v>128</v>
      </c>
      <c r="AM16" s="66">
        <v>128</v>
      </c>
      <c r="AN16" s="72">
        <v>128</v>
      </c>
      <c r="AO16" s="73">
        <v>128</v>
      </c>
      <c r="AP16" s="71">
        <v>64</v>
      </c>
      <c r="AQ16" s="66">
        <v>128</v>
      </c>
      <c r="AR16" s="66">
        <v>128</v>
      </c>
      <c r="AS16" s="64">
        <v>128</v>
      </c>
    </row>
    <row r="17" spans="1:45">
      <c r="A17" s="19" t="s">
        <v>27</v>
      </c>
      <c r="B17" s="68">
        <v>32</v>
      </c>
      <c r="C17" s="66">
        <v>32</v>
      </c>
      <c r="D17" s="67">
        <v>32</v>
      </c>
      <c r="E17" s="69">
        <v>32</v>
      </c>
      <c r="F17" s="68">
        <v>32</v>
      </c>
      <c r="G17" s="66">
        <v>32</v>
      </c>
      <c r="H17" s="67">
        <v>32</v>
      </c>
      <c r="I17" s="69">
        <v>32</v>
      </c>
      <c r="J17" s="70">
        <v>32</v>
      </c>
      <c r="K17" s="66">
        <v>32</v>
      </c>
      <c r="L17" s="66">
        <v>32</v>
      </c>
      <c r="M17" s="67">
        <v>32</v>
      </c>
      <c r="N17" s="71">
        <v>32</v>
      </c>
      <c r="O17" s="66">
        <v>32</v>
      </c>
      <c r="P17" s="66">
        <v>32</v>
      </c>
      <c r="Q17" s="64">
        <v>32</v>
      </c>
      <c r="R17" s="65">
        <v>32</v>
      </c>
      <c r="S17" s="66">
        <v>32</v>
      </c>
      <c r="T17" s="67">
        <v>32</v>
      </c>
      <c r="U17" s="69">
        <v>32</v>
      </c>
      <c r="V17" s="65">
        <v>32</v>
      </c>
      <c r="W17" s="66">
        <v>32</v>
      </c>
      <c r="X17" s="67">
        <v>32</v>
      </c>
      <c r="Y17" s="69">
        <v>32</v>
      </c>
      <c r="Z17" s="71">
        <v>32</v>
      </c>
      <c r="AA17" s="65">
        <v>32</v>
      </c>
      <c r="AB17" s="66">
        <v>32</v>
      </c>
      <c r="AC17" s="64">
        <v>32</v>
      </c>
      <c r="AD17" s="71">
        <v>32</v>
      </c>
      <c r="AE17" s="65">
        <v>32</v>
      </c>
      <c r="AF17" s="66">
        <v>32</v>
      </c>
      <c r="AG17" s="67">
        <v>32</v>
      </c>
      <c r="AH17" s="71">
        <v>32</v>
      </c>
      <c r="AI17" s="65">
        <v>32</v>
      </c>
      <c r="AJ17" s="66">
        <v>32</v>
      </c>
      <c r="AK17" s="67">
        <v>32</v>
      </c>
      <c r="AL17" s="71">
        <v>32</v>
      </c>
      <c r="AM17" s="66">
        <v>32</v>
      </c>
      <c r="AN17" s="66">
        <v>32</v>
      </c>
      <c r="AO17" s="64">
        <v>32</v>
      </c>
      <c r="AP17" s="71">
        <v>32</v>
      </c>
      <c r="AQ17" s="66">
        <v>32</v>
      </c>
      <c r="AR17" s="66">
        <v>32</v>
      </c>
      <c r="AS17" s="64">
        <v>32</v>
      </c>
    </row>
    <row r="18" spans="1:45">
      <c r="A18" s="19" t="s">
        <v>47</v>
      </c>
      <c r="B18" s="27">
        <f t="shared" ref="B18:AC18" si="29">B16*B17/B15</f>
        <v>2</v>
      </c>
      <c r="C18" s="28">
        <f t="shared" si="29"/>
        <v>1</v>
      </c>
      <c r="D18" s="31">
        <f t="shared" si="29"/>
        <v>1</v>
      </c>
      <c r="E18" s="50">
        <f t="shared" ref="E18:H18" si="30">E16*E17/E15</f>
        <v>1</v>
      </c>
      <c r="F18" s="27">
        <f t="shared" si="30"/>
        <v>1</v>
      </c>
      <c r="G18" s="28">
        <f t="shared" si="30"/>
        <v>1</v>
      </c>
      <c r="H18" s="31">
        <f t="shared" si="30"/>
        <v>1</v>
      </c>
      <c r="I18" s="50">
        <f t="shared" ref="I18" si="31">I16*I17/I15</f>
        <v>1</v>
      </c>
      <c r="J18" s="45">
        <f t="shared" si="29"/>
        <v>1</v>
      </c>
      <c r="K18" s="28">
        <f t="shared" si="29"/>
        <v>1</v>
      </c>
      <c r="L18" s="28">
        <f t="shared" si="29"/>
        <v>1</v>
      </c>
      <c r="M18" s="31">
        <f t="shared" si="29"/>
        <v>1</v>
      </c>
      <c r="N18" s="49">
        <f t="shared" si="29"/>
        <v>1</v>
      </c>
      <c r="O18" s="28">
        <f t="shared" si="29"/>
        <v>1</v>
      </c>
      <c r="P18" s="28">
        <f t="shared" si="29"/>
        <v>1</v>
      </c>
      <c r="Q18" s="29">
        <f t="shared" si="29"/>
        <v>1</v>
      </c>
      <c r="R18" s="30">
        <f t="shared" si="29"/>
        <v>2</v>
      </c>
      <c r="S18" s="28">
        <f t="shared" si="29"/>
        <v>2</v>
      </c>
      <c r="T18" s="31">
        <f t="shared" si="29"/>
        <v>2</v>
      </c>
      <c r="U18" s="50">
        <f t="shared" si="29"/>
        <v>2</v>
      </c>
      <c r="V18" s="30">
        <f t="shared" ref="V18:Y18" si="32">V16*V17/V15</f>
        <v>1</v>
      </c>
      <c r="W18" s="28">
        <f t="shared" si="32"/>
        <v>1</v>
      </c>
      <c r="X18" s="31">
        <f t="shared" si="32"/>
        <v>1</v>
      </c>
      <c r="Y18" s="50">
        <f t="shared" si="32"/>
        <v>1</v>
      </c>
      <c r="Z18" s="49">
        <f t="shared" si="29"/>
        <v>1</v>
      </c>
      <c r="AA18" s="30">
        <f t="shared" si="29"/>
        <v>1</v>
      </c>
      <c r="AB18" s="28">
        <f t="shared" si="29"/>
        <v>1</v>
      </c>
      <c r="AC18" s="29">
        <f t="shared" si="29"/>
        <v>1</v>
      </c>
      <c r="AD18" s="49">
        <f t="shared" ref="AD18" si="33">AD16*AD17/AD15</f>
        <v>1</v>
      </c>
      <c r="AE18" s="30">
        <f t="shared" ref="AE18:AQ18" si="34">AE16*AE17/AE15</f>
        <v>1</v>
      </c>
      <c r="AF18" s="28">
        <f t="shared" si="34"/>
        <v>1</v>
      </c>
      <c r="AG18" s="31">
        <f t="shared" si="34"/>
        <v>1</v>
      </c>
      <c r="AH18" s="49">
        <f t="shared" si="34"/>
        <v>1</v>
      </c>
      <c r="AI18" s="30">
        <f t="shared" ref="AI18:AL18" si="35">AI16*AI17/AI15</f>
        <v>1</v>
      </c>
      <c r="AJ18" s="28">
        <f t="shared" si="35"/>
        <v>1</v>
      </c>
      <c r="AK18" s="31">
        <f t="shared" si="35"/>
        <v>1</v>
      </c>
      <c r="AL18" s="49">
        <f t="shared" si="35"/>
        <v>1</v>
      </c>
      <c r="AM18" s="30">
        <f t="shared" ref="AM18:AO18" si="36">AM16*AM17/AM15</f>
        <v>1</v>
      </c>
      <c r="AN18" s="28">
        <f t="shared" si="36"/>
        <v>1</v>
      </c>
      <c r="AO18" s="31">
        <f t="shared" si="36"/>
        <v>1</v>
      </c>
      <c r="AP18" s="49">
        <f t="shared" si="34"/>
        <v>1</v>
      </c>
      <c r="AQ18" s="28">
        <f t="shared" si="34"/>
        <v>1</v>
      </c>
      <c r="AR18" s="28">
        <f t="shared" ref="AR18:AS18" si="37">AR16*AR17/AR15</f>
        <v>1</v>
      </c>
      <c r="AS18" s="29">
        <f t="shared" si="37"/>
        <v>1</v>
      </c>
    </row>
    <row r="19" spans="1:45">
      <c r="A19" s="20" t="s">
        <v>43</v>
      </c>
      <c r="B19" s="22"/>
      <c r="C19" s="23"/>
      <c r="D19" s="26"/>
      <c r="E19" s="50"/>
      <c r="F19" s="22"/>
      <c r="G19" s="23"/>
      <c r="H19" s="26"/>
      <c r="I19" s="50"/>
      <c r="J19" s="49"/>
      <c r="K19" s="23"/>
      <c r="L19" s="23"/>
      <c r="M19" s="26"/>
      <c r="N19" s="49"/>
      <c r="O19" s="23"/>
      <c r="P19" s="23"/>
      <c r="Q19" s="24"/>
      <c r="R19" s="25"/>
      <c r="S19" s="23"/>
      <c r="T19" s="26"/>
      <c r="U19" s="50"/>
      <c r="V19" s="25"/>
      <c r="W19" s="23"/>
      <c r="X19" s="26"/>
      <c r="Y19" s="50"/>
      <c r="Z19" s="49"/>
      <c r="AA19" s="25"/>
      <c r="AB19" s="23"/>
      <c r="AC19" s="24"/>
      <c r="AD19" s="49"/>
      <c r="AE19" s="25"/>
      <c r="AF19" s="23"/>
      <c r="AG19" s="26"/>
      <c r="AH19" s="49"/>
      <c r="AI19" s="25"/>
      <c r="AJ19" s="23"/>
      <c r="AK19" s="26"/>
      <c r="AL19" s="49"/>
      <c r="AM19" s="25"/>
      <c r="AN19" s="23"/>
      <c r="AO19" s="26"/>
      <c r="AP19" s="49"/>
      <c r="AQ19" s="23"/>
      <c r="AR19" s="23"/>
      <c r="AS19" s="24"/>
    </row>
    <row r="20" spans="1:45">
      <c r="A20" s="19" t="s">
        <v>8</v>
      </c>
      <c r="B20" s="27">
        <f>B3*B5*B6/128</f>
        <v>26</v>
      </c>
      <c r="C20" s="28">
        <f t="shared" ref="C20:AC20" si="38">C3*C5*C6/128</f>
        <v>30</v>
      </c>
      <c r="D20" s="31">
        <f t="shared" si="38"/>
        <v>32</v>
      </c>
      <c r="E20" s="50">
        <f t="shared" ref="E20" si="39">E3*E5*E6/128</f>
        <v>32</v>
      </c>
      <c r="F20" s="27">
        <f>F3*F5*F6/128</f>
        <v>52</v>
      </c>
      <c r="G20" s="28">
        <f t="shared" ref="G20:I20" si="40">G3*G5*G6/128</f>
        <v>60</v>
      </c>
      <c r="H20" s="31">
        <f t="shared" si="40"/>
        <v>64</v>
      </c>
      <c r="I20" s="50">
        <f t="shared" si="40"/>
        <v>64</v>
      </c>
      <c r="J20" s="45">
        <f t="shared" si="38"/>
        <v>48</v>
      </c>
      <c r="K20" s="28">
        <f t="shared" si="38"/>
        <v>52</v>
      </c>
      <c r="L20" s="28">
        <f>L3*L5*L6/128</f>
        <v>60</v>
      </c>
      <c r="M20" s="31">
        <f t="shared" si="38"/>
        <v>64</v>
      </c>
      <c r="N20" s="49">
        <f t="shared" si="38"/>
        <v>96</v>
      </c>
      <c r="O20" s="28">
        <f t="shared" si="38"/>
        <v>104</v>
      </c>
      <c r="P20" s="28">
        <f t="shared" si="38"/>
        <v>120</v>
      </c>
      <c r="Q20" s="29">
        <f t="shared" si="38"/>
        <v>128</v>
      </c>
      <c r="R20" s="30">
        <f t="shared" si="38"/>
        <v>18</v>
      </c>
      <c r="S20" s="28">
        <f t="shared" si="38"/>
        <v>20</v>
      </c>
      <c r="T20" s="31">
        <f t="shared" si="38"/>
        <v>20</v>
      </c>
      <c r="U20" s="50">
        <f t="shared" si="38"/>
        <v>16</v>
      </c>
      <c r="V20" s="30">
        <f t="shared" ref="V20:Y20" si="41">V3*V5*V6/128</f>
        <v>36</v>
      </c>
      <c r="W20" s="28">
        <f t="shared" si="41"/>
        <v>40</v>
      </c>
      <c r="X20" s="31">
        <f t="shared" si="41"/>
        <v>40</v>
      </c>
      <c r="Y20" s="50">
        <f t="shared" si="41"/>
        <v>32</v>
      </c>
      <c r="Z20" s="49">
        <f t="shared" si="38"/>
        <v>31</v>
      </c>
      <c r="AA20" s="28">
        <f t="shared" si="38"/>
        <v>36</v>
      </c>
      <c r="AB20" s="28">
        <f t="shared" si="38"/>
        <v>40</v>
      </c>
      <c r="AC20" s="29">
        <f t="shared" si="38"/>
        <v>40</v>
      </c>
      <c r="AD20" s="45">
        <f t="shared" ref="AD20" si="42">AD3*AD5*AD6/128</f>
        <v>62</v>
      </c>
      <c r="AE20" s="28">
        <f t="shared" ref="AE20:AH20" si="43">AE3*AE5*AE6/128</f>
        <v>72</v>
      </c>
      <c r="AF20" s="28">
        <f>AF3*AF5*AF6/128</f>
        <v>80</v>
      </c>
      <c r="AG20" s="31">
        <f t="shared" si="43"/>
        <v>80</v>
      </c>
      <c r="AH20" s="49">
        <f t="shared" si="43"/>
        <v>62</v>
      </c>
      <c r="AI20" s="44">
        <f t="shared" ref="AI20:AL20" si="44">AI3*AI5*AI6/128</f>
        <v>72</v>
      </c>
      <c r="AJ20" s="44">
        <f t="shared" si="44"/>
        <v>80</v>
      </c>
      <c r="AK20" s="58">
        <f t="shared" si="44"/>
        <v>80</v>
      </c>
      <c r="AL20" s="49">
        <f t="shared" si="44"/>
        <v>96</v>
      </c>
      <c r="AM20" s="44">
        <f t="shared" ref="AM20:AO20" si="45">AM3*AM5*AM6/128</f>
        <v>104</v>
      </c>
      <c r="AN20" s="44">
        <f t="shared" si="45"/>
        <v>120</v>
      </c>
      <c r="AO20" s="58">
        <f t="shared" si="45"/>
        <v>128</v>
      </c>
      <c r="AP20" s="49">
        <f t="shared" ref="AP20" si="46">AP3*AP5*AP6/128</f>
        <v>62</v>
      </c>
      <c r="AQ20" s="28">
        <f>AQ3*AQ5*AQ6/128</f>
        <v>124</v>
      </c>
      <c r="AR20" s="28">
        <f>AR3*AR5*AR6/128</f>
        <v>144</v>
      </c>
      <c r="AS20" s="29">
        <f>AS3*AS5*AS6/128</f>
        <v>160</v>
      </c>
    </row>
    <row r="21" spans="1:45">
      <c r="A21" s="19" t="s">
        <v>9</v>
      </c>
      <c r="B21" s="27">
        <f t="shared" ref="B21:AC21" si="47">LN(B15/128)/LN(2)</f>
        <v>3</v>
      </c>
      <c r="C21" s="28">
        <f t="shared" si="47"/>
        <v>4</v>
      </c>
      <c r="D21" s="31">
        <f t="shared" si="47"/>
        <v>4</v>
      </c>
      <c r="E21" s="50">
        <f t="shared" ref="E21:H21" si="48">LN(E15/128)/LN(2)</f>
        <v>4</v>
      </c>
      <c r="F21" s="27">
        <f t="shared" si="48"/>
        <v>4</v>
      </c>
      <c r="G21" s="28">
        <f t="shared" si="48"/>
        <v>4</v>
      </c>
      <c r="H21" s="31">
        <f t="shared" si="48"/>
        <v>4</v>
      </c>
      <c r="I21" s="50">
        <f t="shared" ref="I21" si="49">LN(I15/128)/LN(2)</f>
        <v>4</v>
      </c>
      <c r="J21" s="45">
        <f t="shared" si="47"/>
        <v>4</v>
      </c>
      <c r="K21" s="28">
        <f t="shared" si="47"/>
        <v>4</v>
      </c>
      <c r="L21" s="28">
        <f t="shared" si="47"/>
        <v>4</v>
      </c>
      <c r="M21" s="31">
        <f t="shared" si="47"/>
        <v>4</v>
      </c>
      <c r="N21" s="49">
        <f t="shared" si="47"/>
        <v>5</v>
      </c>
      <c r="O21" s="28">
        <f t="shared" si="47"/>
        <v>5</v>
      </c>
      <c r="P21" s="28">
        <f t="shared" si="47"/>
        <v>5</v>
      </c>
      <c r="Q21" s="29">
        <f t="shared" si="47"/>
        <v>5</v>
      </c>
      <c r="R21" s="30">
        <f t="shared" si="47"/>
        <v>3</v>
      </c>
      <c r="S21" s="28">
        <f t="shared" si="47"/>
        <v>3</v>
      </c>
      <c r="T21" s="31">
        <f t="shared" si="47"/>
        <v>3</v>
      </c>
      <c r="U21" s="50">
        <f t="shared" si="47"/>
        <v>3</v>
      </c>
      <c r="V21" s="30">
        <f t="shared" ref="V21:Y21" si="50">LN(V15/128)/LN(2)</f>
        <v>4</v>
      </c>
      <c r="W21" s="28">
        <f t="shared" si="50"/>
        <v>4</v>
      </c>
      <c r="X21" s="31">
        <f t="shared" si="50"/>
        <v>4</v>
      </c>
      <c r="Y21" s="50">
        <f t="shared" si="50"/>
        <v>4</v>
      </c>
      <c r="Z21" s="49">
        <f t="shared" si="47"/>
        <v>4</v>
      </c>
      <c r="AA21" s="28">
        <f t="shared" si="47"/>
        <v>4</v>
      </c>
      <c r="AB21" s="28">
        <f t="shared" si="47"/>
        <v>4</v>
      </c>
      <c r="AC21" s="29">
        <f t="shared" si="47"/>
        <v>4</v>
      </c>
      <c r="AD21" s="45">
        <f t="shared" ref="AD21" si="51">LN(AD15/128)/LN(2)</f>
        <v>4</v>
      </c>
      <c r="AE21" s="28">
        <f t="shared" ref="AE21:AH21" si="52">LN(AE15/128)/LN(2)</f>
        <v>4</v>
      </c>
      <c r="AF21" s="28">
        <f t="shared" si="52"/>
        <v>4</v>
      </c>
      <c r="AG21" s="31">
        <f t="shared" si="52"/>
        <v>4</v>
      </c>
      <c r="AH21" s="49">
        <f t="shared" si="52"/>
        <v>4</v>
      </c>
      <c r="AI21" s="44">
        <f t="shared" ref="AI21:AL21" si="53">LN(AI15/128)/LN(2)</f>
        <v>4</v>
      </c>
      <c r="AJ21" s="44">
        <f t="shared" si="53"/>
        <v>4</v>
      </c>
      <c r="AK21" s="58">
        <f t="shared" si="53"/>
        <v>4</v>
      </c>
      <c r="AL21" s="49">
        <f t="shared" si="53"/>
        <v>5</v>
      </c>
      <c r="AM21" s="44">
        <f t="shared" ref="AM21:AO21" si="54">LN(AM15/128)/LN(2)</f>
        <v>5</v>
      </c>
      <c r="AN21" s="44">
        <f t="shared" si="54"/>
        <v>5</v>
      </c>
      <c r="AO21" s="58">
        <f t="shared" si="54"/>
        <v>5</v>
      </c>
      <c r="AP21" s="49">
        <f t="shared" ref="AP21:AQ21" si="55">LN(AP15/128)/LN(2)</f>
        <v>4</v>
      </c>
      <c r="AQ21" s="28">
        <f t="shared" si="55"/>
        <v>5</v>
      </c>
      <c r="AR21" s="28">
        <f t="shared" ref="AR21:AS21" si="56">LN(AR15/128)/LN(2)</f>
        <v>5</v>
      </c>
      <c r="AS21" s="29">
        <f t="shared" si="56"/>
        <v>5</v>
      </c>
    </row>
    <row r="22" spans="1:45">
      <c r="A22" s="19" t="s">
        <v>11</v>
      </c>
      <c r="B22" s="27">
        <f t="shared" ref="B22:AC22" si="57">B15/128-1</f>
        <v>7</v>
      </c>
      <c r="C22" s="28">
        <f t="shared" si="57"/>
        <v>15</v>
      </c>
      <c r="D22" s="31">
        <f t="shared" si="57"/>
        <v>15</v>
      </c>
      <c r="E22" s="50">
        <f t="shared" ref="E22:H22" si="58">E15/128-1</f>
        <v>15</v>
      </c>
      <c r="F22" s="27">
        <f t="shared" si="58"/>
        <v>15</v>
      </c>
      <c r="G22" s="28">
        <f t="shared" si="58"/>
        <v>15</v>
      </c>
      <c r="H22" s="31">
        <f t="shared" si="58"/>
        <v>15</v>
      </c>
      <c r="I22" s="50">
        <f t="shared" ref="I22" si="59">I15/128-1</f>
        <v>15</v>
      </c>
      <c r="J22" s="45">
        <f t="shared" si="57"/>
        <v>15</v>
      </c>
      <c r="K22" s="28">
        <f t="shared" si="57"/>
        <v>15</v>
      </c>
      <c r="L22" s="28">
        <f t="shared" si="57"/>
        <v>15</v>
      </c>
      <c r="M22" s="31">
        <f t="shared" si="57"/>
        <v>15</v>
      </c>
      <c r="N22" s="49">
        <f t="shared" si="57"/>
        <v>31</v>
      </c>
      <c r="O22" s="28">
        <f t="shared" si="57"/>
        <v>31</v>
      </c>
      <c r="P22" s="28">
        <f t="shared" si="57"/>
        <v>31</v>
      </c>
      <c r="Q22" s="29">
        <f t="shared" si="57"/>
        <v>31</v>
      </c>
      <c r="R22" s="30">
        <f t="shared" si="57"/>
        <v>7</v>
      </c>
      <c r="S22" s="28">
        <f t="shared" si="57"/>
        <v>7</v>
      </c>
      <c r="T22" s="31">
        <f t="shared" si="57"/>
        <v>7</v>
      </c>
      <c r="U22" s="50">
        <f t="shared" si="57"/>
        <v>7</v>
      </c>
      <c r="V22" s="30">
        <f t="shared" ref="V22:Y22" si="60">V15/128-1</f>
        <v>15</v>
      </c>
      <c r="W22" s="28">
        <f t="shared" si="60"/>
        <v>15</v>
      </c>
      <c r="X22" s="31">
        <f t="shared" si="60"/>
        <v>15</v>
      </c>
      <c r="Y22" s="50">
        <f t="shared" si="60"/>
        <v>15</v>
      </c>
      <c r="Z22" s="49">
        <f t="shared" si="57"/>
        <v>15</v>
      </c>
      <c r="AA22" s="28">
        <f t="shared" si="57"/>
        <v>15</v>
      </c>
      <c r="AB22" s="28">
        <f t="shared" si="57"/>
        <v>15</v>
      </c>
      <c r="AC22" s="29">
        <f t="shared" si="57"/>
        <v>15</v>
      </c>
      <c r="AD22" s="45">
        <f t="shared" ref="AD22" si="61">AD15/128-1</f>
        <v>15</v>
      </c>
      <c r="AE22" s="28">
        <f t="shared" ref="AE22:AH22" si="62">AE15/128-1</f>
        <v>15</v>
      </c>
      <c r="AF22" s="28">
        <f t="shared" si="62"/>
        <v>15</v>
      </c>
      <c r="AG22" s="31">
        <f t="shared" si="62"/>
        <v>15</v>
      </c>
      <c r="AH22" s="49">
        <f t="shared" si="62"/>
        <v>15</v>
      </c>
      <c r="AI22" s="44">
        <f t="shared" ref="AI22:AL22" si="63">AI15/128-1</f>
        <v>15</v>
      </c>
      <c r="AJ22" s="44">
        <f t="shared" si="63"/>
        <v>15</v>
      </c>
      <c r="AK22" s="58">
        <f t="shared" si="63"/>
        <v>15</v>
      </c>
      <c r="AL22" s="49">
        <f t="shared" si="63"/>
        <v>31</v>
      </c>
      <c r="AM22" s="44">
        <f t="shared" ref="AM22:AO22" si="64">AM15/128-1</f>
        <v>31</v>
      </c>
      <c r="AN22" s="44">
        <f t="shared" si="64"/>
        <v>31</v>
      </c>
      <c r="AO22" s="58">
        <f t="shared" si="64"/>
        <v>31</v>
      </c>
      <c r="AP22" s="49">
        <f t="shared" ref="AP22:AQ22" si="65">AP15/128-1</f>
        <v>15</v>
      </c>
      <c r="AQ22" s="28">
        <f t="shared" si="65"/>
        <v>31</v>
      </c>
      <c r="AR22" s="28">
        <f t="shared" ref="AR22:AS22" si="66">AR15/128-1</f>
        <v>31</v>
      </c>
      <c r="AS22" s="29">
        <f t="shared" si="66"/>
        <v>31</v>
      </c>
    </row>
    <row r="23" spans="1:45">
      <c r="A23" s="19" t="s">
        <v>10</v>
      </c>
      <c r="B23" s="27">
        <f t="shared" ref="B23:AC23" si="67">IF(B24&lt;256,INT(B22/8),INT(B22/16))</f>
        <v>0</v>
      </c>
      <c r="C23" s="28">
        <f t="shared" si="67"/>
        <v>1</v>
      </c>
      <c r="D23" s="31">
        <f t="shared" si="67"/>
        <v>1</v>
      </c>
      <c r="E23" s="50">
        <f t="shared" ref="E23:H23" si="68">IF(E24&lt;256,INT(E22/8),INT(E22/16))</f>
        <v>1</v>
      </c>
      <c r="F23" s="27">
        <f t="shared" si="68"/>
        <v>1</v>
      </c>
      <c r="G23" s="28">
        <f t="shared" si="68"/>
        <v>0</v>
      </c>
      <c r="H23" s="31">
        <f t="shared" si="68"/>
        <v>0</v>
      </c>
      <c r="I23" s="50">
        <f t="shared" ref="I23" si="69">IF(I24&lt;256,INT(I22/8),INT(I22/16))</f>
        <v>0</v>
      </c>
      <c r="J23" s="45">
        <f t="shared" si="67"/>
        <v>1</v>
      </c>
      <c r="K23" s="28">
        <f t="shared" si="67"/>
        <v>1</v>
      </c>
      <c r="L23" s="28">
        <f t="shared" si="67"/>
        <v>0</v>
      </c>
      <c r="M23" s="31">
        <f t="shared" si="67"/>
        <v>0</v>
      </c>
      <c r="N23" s="49">
        <f t="shared" si="67"/>
        <v>3</v>
      </c>
      <c r="O23" s="28">
        <f t="shared" si="67"/>
        <v>3</v>
      </c>
      <c r="P23" s="28">
        <f t="shared" si="67"/>
        <v>1</v>
      </c>
      <c r="Q23" s="29">
        <f t="shared" si="67"/>
        <v>1</v>
      </c>
      <c r="R23" s="30">
        <f t="shared" si="67"/>
        <v>0</v>
      </c>
      <c r="S23" s="28">
        <f t="shared" si="67"/>
        <v>0</v>
      </c>
      <c r="T23" s="31">
        <f t="shared" si="67"/>
        <v>0</v>
      </c>
      <c r="U23" s="50">
        <f t="shared" si="67"/>
        <v>0</v>
      </c>
      <c r="V23" s="30">
        <f t="shared" ref="V23:Y23" si="70">IF(V24&lt;256,INT(V22/8),INT(V22/16))</f>
        <v>1</v>
      </c>
      <c r="W23" s="28">
        <f t="shared" si="70"/>
        <v>1</v>
      </c>
      <c r="X23" s="31">
        <f t="shared" si="70"/>
        <v>1</v>
      </c>
      <c r="Y23" s="50">
        <f t="shared" si="70"/>
        <v>1</v>
      </c>
      <c r="Z23" s="49">
        <f t="shared" si="67"/>
        <v>1</v>
      </c>
      <c r="AA23" s="28">
        <f t="shared" si="67"/>
        <v>1</v>
      </c>
      <c r="AB23" s="28">
        <f t="shared" si="67"/>
        <v>1</v>
      </c>
      <c r="AC23" s="29">
        <f t="shared" si="67"/>
        <v>1</v>
      </c>
      <c r="AD23" s="45">
        <f t="shared" ref="AD23" si="71">IF(AD24&lt;256,INT(AD22/8),INT(AD22/16))</f>
        <v>1</v>
      </c>
      <c r="AE23" s="28">
        <f t="shared" ref="AE23:AH23" si="72">IF(AE24&lt;256,INT(AE22/8),INT(AE22/16))</f>
        <v>1</v>
      </c>
      <c r="AF23" s="28">
        <f t="shared" si="72"/>
        <v>1</v>
      </c>
      <c r="AG23" s="31">
        <f t="shared" si="72"/>
        <v>1</v>
      </c>
      <c r="AH23" s="49">
        <f t="shared" si="72"/>
        <v>0</v>
      </c>
      <c r="AI23" s="44">
        <f t="shared" ref="AI23:AL23" si="73">IF(AI24&lt;256,INT(AI22/8),INT(AI22/16))</f>
        <v>0</v>
      </c>
      <c r="AJ23" s="44">
        <f t="shared" si="73"/>
        <v>0</v>
      </c>
      <c r="AK23" s="58">
        <f t="shared" si="73"/>
        <v>0</v>
      </c>
      <c r="AL23" s="49">
        <f t="shared" si="73"/>
        <v>3</v>
      </c>
      <c r="AM23" s="44">
        <f t="shared" ref="AM23:AO23" si="74">IF(AM24&lt;256,INT(AM22/8),INT(AM22/16))</f>
        <v>3</v>
      </c>
      <c r="AN23" s="44">
        <f t="shared" si="74"/>
        <v>1</v>
      </c>
      <c r="AO23" s="58">
        <f t="shared" si="74"/>
        <v>1</v>
      </c>
      <c r="AP23" s="49">
        <f t="shared" ref="AP23:AQ23" si="75">IF(AP24&lt;256,INT(AP22/8),INT(AP22/16))</f>
        <v>0</v>
      </c>
      <c r="AQ23" s="28">
        <f t="shared" si="75"/>
        <v>1</v>
      </c>
      <c r="AR23" s="28">
        <f t="shared" ref="AR23:AS23" si="76">IF(AR24&lt;256,INT(AR22/8),INT(AR22/16))</f>
        <v>1</v>
      </c>
      <c r="AS23" s="29">
        <f t="shared" si="76"/>
        <v>1</v>
      </c>
    </row>
    <row r="24" spans="1:45">
      <c r="A24" s="19" t="s">
        <v>12</v>
      </c>
      <c r="B24" s="27">
        <f t="shared" ref="B24:AS24" si="77">INT((B4-B12)*B3*B5*B6/B15)-1</f>
        <v>242</v>
      </c>
      <c r="C24" s="28">
        <f t="shared" si="77"/>
        <v>139</v>
      </c>
      <c r="D24" s="31">
        <f t="shared" si="77"/>
        <v>149</v>
      </c>
      <c r="E24" s="50">
        <f t="shared" si="77"/>
        <v>149</v>
      </c>
      <c r="F24" s="27">
        <f t="shared" si="77"/>
        <v>242</v>
      </c>
      <c r="G24" s="28">
        <f t="shared" si="77"/>
        <v>280</v>
      </c>
      <c r="H24" s="31">
        <f t="shared" si="77"/>
        <v>299</v>
      </c>
      <c r="I24" s="50">
        <f t="shared" si="77"/>
        <v>299</v>
      </c>
      <c r="J24" s="45">
        <f t="shared" si="77"/>
        <v>224</v>
      </c>
      <c r="K24" s="28">
        <f t="shared" si="77"/>
        <v>242</v>
      </c>
      <c r="L24" s="28">
        <f t="shared" si="77"/>
        <v>280</v>
      </c>
      <c r="M24" s="31">
        <f t="shared" si="77"/>
        <v>299</v>
      </c>
      <c r="N24" s="49">
        <f t="shared" si="77"/>
        <v>224</v>
      </c>
      <c r="O24" s="28">
        <f t="shared" si="77"/>
        <v>242</v>
      </c>
      <c r="P24" s="28">
        <f>INT((P4-P12)*P3*P5*P6/P15)-1</f>
        <v>280</v>
      </c>
      <c r="Q24" s="29">
        <f t="shared" si="77"/>
        <v>299</v>
      </c>
      <c r="R24" s="30">
        <f t="shared" si="77"/>
        <v>82</v>
      </c>
      <c r="S24" s="28">
        <f t="shared" si="77"/>
        <v>91</v>
      </c>
      <c r="T24" s="31">
        <f t="shared" si="77"/>
        <v>91</v>
      </c>
      <c r="U24" s="50">
        <f t="shared" si="77"/>
        <v>73</v>
      </c>
      <c r="V24" s="30">
        <f t="shared" si="77"/>
        <v>82</v>
      </c>
      <c r="W24" s="28">
        <f t="shared" si="77"/>
        <v>91</v>
      </c>
      <c r="X24" s="31">
        <f t="shared" si="77"/>
        <v>91</v>
      </c>
      <c r="Y24" s="50">
        <f t="shared" si="77"/>
        <v>73</v>
      </c>
      <c r="Z24" s="49">
        <f t="shared" si="77"/>
        <v>70</v>
      </c>
      <c r="AA24" s="28">
        <f t="shared" si="77"/>
        <v>82</v>
      </c>
      <c r="AB24" s="28">
        <f t="shared" si="77"/>
        <v>91</v>
      </c>
      <c r="AC24" s="29">
        <f t="shared" si="77"/>
        <v>91</v>
      </c>
      <c r="AD24" s="45">
        <f t="shared" si="77"/>
        <v>142</v>
      </c>
      <c r="AE24" s="28">
        <f t="shared" si="77"/>
        <v>165</v>
      </c>
      <c r="AF24" s="28">
        <f t="shared" si="77"/>
        <v>184</v>
      </c>
      <c r="AG24" s="31">
        <f t="shared" si="77"/>
        <v>184</v>
      </c>
      <c r="AH24" s="49">
        <f t="shared" si="77"/>
        <v>297</v>
      </c>
      <c r="AI24" s="44">
        <f t="shared" si="77"/>
        <v>345</v>
      </c>
      <c r="AJ24" s="44">
        <f t="shared" si="77"/>
        <v>384</v>
      </c>
      <c r="AK24" s="58">
        <f t="shared" si="77"/>
        <v>384</v>
      </c>
      <c r="AL24" s="49">
        <f t="shared" ref="AL24:AO24" si="78">INT((AL4-AL12)*AL3*AL5*AL6/AL15)-1</f>
        <v>233</v>
      </c>
      <c r="AM24" s="44">
        <f t="shared" si="78"/>
        <v>252</v>
      </c>
      <c r="AN24" s="44">
        <f t="shared" si="78"/>
        <v>291</v>
      </c>
      <c r="AO24" s="58">
        <f t="shared" si="78"/>
        <v>311</v>
      </c>
      <c r="AP24" s="49">
        <f t="shared" si="77"/>
        <v>301</v>
      </c>
      <c r="AQ24" s="28">
        <f t="shared" ref="AQ24" si="79">INT((AQ4-AQ12)*AQ3*AQ5*AQ6/AQ15)-1</f>
        <v>301</v>
      </c>
      <c r="AR24" s="28">
        <f t="shared" ref="AR24" si="80">INT((AR4-AR12)*AR3*AR5*AR6/AR15)-1</f>
        <v>350</v>
      </c>
      <c r="AS24" s="29">
        <f t="shared" si="77"/>
        <v>389</v>
      </c>
    </row>
    <row r="25" spans="1:45">
      <c r="A25" s="19" t="s">
        <v>13</v>
      </c>
      <c r="B25" s="27">
        <f t="shared" ref="B25:AC25" si="81">B16-1</f>
        <v>63</v>
      </c>
      <c r="C25" s="28">
        <f t="shared" si="81"/>
        <v>63</v>
      </c>
      <c r="D25" s="31">
        <f t="shared" si="81"/>
        <v>63</v>
      </c>
      <c r="E25" s="50">
        <f t="shared" ref="E25:H25" si="82">E16-1</f>
        <v>63</v>
      </c>
      <c r="F25" s="27">
        <f t="shared" si="82"/>
        <v>63</v>
      </c>
      <c r="G25" s="28">
        <f t="shared" si="82"/>
        <v>63</v>
      </c>
      <c r="H25" s="31">
        <f t="shared" si="82"/>
        <v>63</v>
      </c>
      <c r="I25" s="50">
        <f t="shared" ref="I25" si="83">I16-1</f>
        <v>63</v>
      </c>
      <c r="J25" s="45">
        <f t="shared" si="81"/>
        <v>63</v>
      </c>
      <c r="K25" s="28">
        <f t="shared" si="81"/>
        <v>63</v>
      </c>
      <c r="L25" s="28">
        <f t="shared" si="81"/>
        <v>63</v>
      </c>
      <c r="M25" s="31">
        <f t="shared" si="81"/>
        <v>63</v>
      </c>
      <c r="N25" s="49">
        <f t="shared" si="81"/>
        <v>127</v>
      </c>
      <c r="O25" s="28">
        <f t="shared" si="81"/>
        <v>127</v>
      </c>
      <c r="P25" s="28">
        <f t="shared" si="81"/>
        <v>127</v>
      </c>
      <c r="Q25" s="29">
        <f t="shared" si="81"/>
        <v>127</v>
      </c>
      <c r="R25" s="30">
        <f t="shared" si="81"/>
        <v>63</v>
      </c>
      <c r="S25" s="28">
        <f t="shared" si="81"/>
        <v>63</v>
      </c>
      <c r="T25" s="31">
        <f t="shared" si="81"/>
        <v>63</v>
      </c>
      <c r="U25" s="50">
        <f t="shared" si="81"/>
        <v>63</v>
      </c>
      <c r="V25" s="30">
        <f t="shared" ref="V25:Y25" si="84">V16-1</f>
        <v>63</v>
      </c>
      <c r="W25" s="28">
        <f t="shared" si="84"/>
        <v>63</v>
      </c>
      <c r="X25" s="31">
        <f t="shared" si="84"/>
        <v>63</v>
      </c>
      <c r="Y25" s="50">
        <f t="shared" si="84"/>
        <v>63</v>
      </c>
      <c r="Z25" s="49">
        <f t="shared" si="81"/>
        <v>63</v>
      </c>
      <c r="AA25" s="28">
        <f t="shared" si="81"/>
        <v>63</v>
      </c>
      <c r="AB25" s="28">
        <f t="shared" si="81"/>
        <v>63</v>
      </c>
      <c r="AC25" s="29">
        <f t="shared" si="81"/>
        <v>63</v>
      </c>
      <c r="AD25" s="45">
        <f t="shared" ref="AD25" si="85">AD16-1</f>
        <v>63</v>
      </c>
      <c r="AE25" s="28">
        <f t="shared" ref="AE25:AH25" si="86">AE16-1</f>
        <v>63</v>
      </c>
      <c r="AF25" s="28">
        <f t="shared" si="86"/>
        <v>63</v>
      </c>
      <c r="AG25" s="31">
        <f t="shared" si="86"/>
        <v>63</v>
      </c>
      <c r="AH25" s="49">
        <f t="shared" si="86"/>
        <v>63</v>
      </c>
      <c r="AI25" s="44">
        <f t="shared" ref="AI25:AL25" si="87">AI16-1</f>
        <v>63</v>
      </c>
      <c r="AJ25" s="44">
        <f t="shared" si="87"/>
        <v>63</v>
      </c>
      <c r="AK25" s="58">
        <f t="shared" si="87"/>
        <v>63</v>
      </c>
      <c r="AL25" s="49">
        <f t="shared" si="87"/>
        <v>127</v>
      </c>
      <c r="AM25" s="44">
        <f t="shared" ref="AM25:AO25" si="88">AM16-1</f>
        <v>127</v>
      </c>
      <c r="AN25" s="44">
        <f t="shared" si="88"/>
        <v>127</v>
      </c>
      <c r="AO25" s="58">
        <f t="shared" si="88"/>
        <v>127</v>
      </c>
      <c r="AP25" s="49">
        <f t="shared" ref="AP25:AQ25" si="89">AP16-1</f>
        <v>63</v>
      </c>
      <c r="AQ25" s="28">
        <f t="shared" si="89"/>
        <v>127</v>
      </c>
      <c r="AR25" s="28">
        <f t="shared" ref="AR25:AS25" si="90">AR16-1</f>
        <v>127</v>
      </c>
      <c r="AS25" s="29">
        <f t="shared" si="90"/>
        <v>127</v>
      </c>
    </row>
    <row r="26" spans="1:45">
      <c r="A26" s="19" t="s">
        <v>14</v>
      </c>
      <c r="B26" s="27">
        <f t="shared" ref="B26:AC26" si="91">IF(B18&gt;0,128,0)+IF(B18&gt;1,64,0)+IF(B18&gt;2,32,0)+IF(B18&gt;4,16,0)+IF(B18&gt;8,8,0)+IF(B18&gt;16,4,0)+IF(B18&gt;32,2,0)+IF(B18&gt;64,1,0)</f>
        <v>192</v>
      </c>
      <c r="C26" s="28">
        <f t="shared" si="91"/>
        <v>128</v>
      </c>
      <c r="D26" s="31">
        <f t="shared" si="91"/>
        <v>128</v>
      </c>
      <c r="E26" s="50">
        <f t="shared" ref="E26:H26" si="92">IF(E18&gt;0,128,0)+IF(E18&gt;1,64,0)+IF(E18&gt;2,32,0)+IF(E18&gt;4,16,0)+IF(E18&gt;8,8,0)+IF(E18&gt;16,4,0)+IF(E18&gt;32,2,0)+IF(E18&gt;64,1,0)</f>
        <v>128</v>
      </c>
      <c r="F26" s="27">
        <f t="shared" si="92"/>
        <v>128</v>
      </c>
      <c r="G26" s="28">
        <f t="shared" si="92"/>
        <v>128</v>
      </c>
      <c r="H26" s="31">
        <f t="shared" si="92"/>
        <v>128</v>
      </c>
      <c r="I26" s="50">
        <f t="shared" ref="I26" si="93">IF(I18&gt;0,128,0)+IF(I18&gt;1,64,0)+IF(I18&gt;2,32,0)+IF(I18&gt;4,16,0)+IF(I18&gt;8,8,0)+IF(I18&gt;16,4,0)+IF(I18&gt;32,2,0)+IF(I18&gt;64,1,0)</f>
        <v>128</v>
      </c>
      <c r="J26" s="45">
        <f t="shared" si="91"/>
        <v>128</v>
      </c>
      <c r="K26" s="28">
        <f t="shared" si="91"/>
        <v>128</v>
      </c>
      <c r="L26" s="28">
        <f t="shared" si="91"/>
        <v>128</v>
      </c>
      <c r="M26" s="31">
        <f t="shared" si="91"/>
        <v>128</v>
      </c>
      <c r="N26" s="49">
        <f t="shared" si="91"/>
        <v>128</v>
      </c>
      <c r="O26" s="28">
        <f t="shared" si="91"/>
        <v>128</v>
      </c>
      <c r="P26" s="28">
        <f t="shared" si="91"/>
        <v>128</v>
      </c>
      <c r="Q26" s="29">
        <f t="shared" si="91"/>
        <v>128</v>
      </c>
      <c r="R26" s="30">
        <f t="shared" si="91"/>
        <v>192</v>
      </c>
      <c r="S26" s="28">
        <f t="shared" si="91"/>
        <v>192</v>
      </c>
      <c r="T26" s="31">
        <f t="shared" si="91"/>
        <v>192</v>
      </c>
      <c r="U26" s="50">
        <f t="shared" si="91"/>
        <v>192</v>
      </c>
      <c r="V26" s="30">
        <f t="shared" ref="V26:Y26" si="94">IF(V18&gt;0,128,0)+IF(V18&gt;1,64,0)+IF(V18&gt;2,32,0)+IF(V18&gt;4,16,0)+IF(V18&gt;8,8,0)+IF(V18&gt;16,4,0)+IF(V18&gt;32,2,0)+IF(V18&gt;64,1,0)</f>
        <v>128</v>
      </c>
      <c r="W26" s="28">
        <f t="shared" si="94"/>
        <v>128</v>
      </c>
      <c r="X26" s="31">
        <f t="shared" si="94"/>
        <v>128</v>
      </c>
      <c r="Y26" s="50">
        <f t="shared" si="94"/>
        <v>128</v>
      </c>
      <c r="Z26" s="49">
        <f t="shared" si="91"/>
        <v>128</v>
      </c>
      <c r="AA26" s="28">
        <f t="shared" si="91"/>
        <v>128</v>
      </c>
      <c r="AB26" s="28">
        <f t="shared" si="91"/>
        <v>128</v>
      </c>
      <c r="AC26" s="29">
        <f t="shared" si="91"/>
        <v>128</v>
      </c>
      <c r="AD26" s="45">
        <f t="shared" ref="AD26" si="95">IF(AD18&gt;0,128,0)+IF(AD18&gt;1,64,0)+IF(AD18&gt;2,32,0)+IF(AD18&gt;4,16,0)+IF(AD18&gt;8,8,0)+IF(AD18&gt;16,4,0)+IF(AD18&gt;32,2,0)+IF(AD18&gt;64,1,0)</f>
        <v>128</v>
      </c>
      <c r="AE26" s="28">
        <f t="shared" ref="AE26:AH26" si="96">IF(AE18&gt;0,128,0)+IF(AE18&gt;1,64,0)+IF(AE18&gt;2,32,0)+IF(AE18&gt;4,16,0)+IF(AE18&gt;8,8,0)+IF(AE18&gt;16,4,0)+IF(AE18&gt;32,2,0)+IF(AE18&gt;64,1,0)</f>
        <v>128</v>
      </c>
      <c r="AF26" s="28">
        <f t="shared" si="96"/>
        <v>128</v>
      </c>
      <c r="AG26" s="31">
        <f t="shared" si="96"/>
        <v>128</v>
      </c>
      <c r="AH26" s="49">
        <f t="shared" si="96"/>
        <v>128</v>
      </c>
      <c r="AI26" s="44">
        <f t="shared" ref="AI26:AL26" si="97">IF(AI18&gt;0,128,0)+IF(AI18&gt;1,64,0)+IF(AI18&gt;2,32,0)+IF(AI18&gt;4,16,0)+IF(AI18&gt;8,8,0)+IF(AI18&gt;16,4,0)+IF(AI18&gt;32,2,0)+IF(AI18&gt;64,1,0)</f>
        <v>128</v>
      </c>
      <c r="AJ26" s="44">
        <f t="shared" si="97"/>
        <v>128</v>
      </c>
      <c r="AK26" s="58">
        <f t="shared" si="97"/>
        <v>128</v>
      </c>
      <c r="AL26" s="49">
        <f t="shared" si="97"/>
        <v>128</v>
      </c>
      <c r="AM26" s="44">
        <f t="shared" ref="AM26:AO26" si="98">IF(AM18&gt;0,128,0)+IF(AM18&gt;1,64,0)+IF(AM18&gt;2,32,0)+IF(AM18&gt;4,16,0)+IF(AM18&gt;8,8,0)+IF(AM18&gt;16,4,0)+IF(AM18&gt;32,2,0)+IF(AM18&gt;64,1,0)</f>
        <v>128</v>
      </c>
      <c r="AN26" s="44">
        <f t="shared" si="98"/>
        <v>128</v>
      </c>
      <c r="AO26" s="58">
        <f t="shared" si="98"/>
        <v>128</v>
      </c>
      <c r="AP26" s="49">
        <f t="shared" ref="AP26:AQ26" si="99">IF(AP18&gt;0,128,0)+IF(AP18&gt;1,64,0)+IF(AP18&gt;2,32,0)+IF(AP18&gt;4,16,0)+IF(AP18&gt;8,8,0)+IF(AP18&gt;16,4,0)+IF(AP18&gt;32,2,0)+IF(AP18&gt;64,1,0)</f>
        <v>128</v>
      </c>
      <c r="AQ26" s="28">
        <f t="shared" si="99"/>
        <v>128</v>
      </c>
      <c r="AR26" s="28">
        <f t="shared" ref="AR26:AS26" si="100">IF(AR18&gt;0,128,0)+IF(AR18&gt;1,64,0)+IF(AR18&gt;2,32,0)+IF(AR18&gt;4,16,0)+IF(AR18&gt;8,8,0)+IF(AR18&gt;16,4,0)+IF(AR18&gt;32,2,0)+IF(AR18&gt;64,1,0)</f>
        <v>128</v>
      </c>
      <c r="AS26" s="29">
        <f t="shared" si="100"/>
        <v>128</v>
      </c>
    </row>
    <row r="27" spans="1:45">
      <c r="A27" s="19" t="s">
        <v>15</v>
      </c>
      <c r="B27" s="27">
        <f t="shared" ref="B27:AC27" si="101">IF(B18&gt;128,128,0)+IF(B18&gt;256,64,0)+IF(B18&gt;512,32,0)+IF(B18&gt;1024,16,0)+IF(B18&gt;2048,8,0)+IF(B18&gt;4096,4,0)+IF(B18&gt;8192,2,0)+IF(B18&gt;16384,1,0)</f>
        <v>0</v>
      </c>
      <c r="C27" s="28">
        <f t="shared" si="101"/>
        <v>0</v>
      </c>
      <c r="D27" s="31">
        <f t="shared" si="101"/>
        <v>0</v>
      </c>
      <c r="E27" s="50">
        <f t="shared" ref="E27:H27" si="102">IF(E18&gt;128,128,0)+IF(E18&gt;256,64,0)+IF(E18&gt;512,32,0)+IF(E18&gt;1024,16,0)+IF(E18&gt;2048,8,0)+IF(E18&gt;4096,4,0)+IF(E18&gt;8192,2,0)+IF(E18&gt;16384,1,0)</f>
        <v>0</v>
      </c>
      <c r="F27" s="27">
        <f t="shared" si="102"/>
        <v>0</v>
      </c>
      <c r="G27" s="28">
        <f t="shared" si="102"/>
        <v>0</v>
      </c>
      <c r="H27" s="31">
        <f t="shared" si="102"/>
        <v>0</v>
      </c>
      <c r="I27" s="50">
        <f t="shared" ref="I27" si="103">IF(I18&gt;128,128,0)+IF(I18&gt;256,64,0)+IF(I18&gt;512,32,0)+IF(I18&gt;1024,16,0)+IF(I18&gt;2048,8,0)+IF(I18&gt;4096,4,0)+IF(I18&gt;8192,2,0)+IF(I18&gt;16384,1,0)</f>
        <v>0</v>
      </c>
      <c r="J27" s="45">
        <f t="shared" si="101"/>
        <v>0</v>
      </c>
      <c r="K27" s="28">
        <f t="shared" si="101"/>
        <v>0</v>
      </c>
      <c r="L27" s="28">
        <f t="shared" si="101"/>
        <v>0</v>
      </c>
      <c r="M27" s="31">
        <f t="shared" si="101"/>
        <v>0</v>
      </c>
      <c r="N27" s="49">
        <f t="shared" si="101"/>
        <v>0</v>
      </c>
      <c r="O27" s="28">
        <f t="shared" si="101"/>
        <v>0</v>
      </c>
      <c r="P27" s="28">
        <f t="shared" si="101"/>
        <v>0</v>
      </c>
      <c r="Q27" s="29">
        <f t="shared" si="101"/>
        <v>0</v>
      </c>
      <c r="R27" s="30">
        <f t="shared" si="101"/>
        <v>0</v>
      </c>
      <c r="S27" s="28">
        <f t="shared" si="101"/>
        <v>0</v>
      </c>
      <c r="T27" s="31">
        <f t="shared" si="101"/>
        <v>0</v>
      </c>
      <c r="U27" s="50">
        <f t="shared" si="101"/>
        <v>0</v>
      </c>
      <c r="V27" s="30">
        <f t="shared" ref="V27:Y27" si="104">IF(V18&gt;128,128,0)+IF(V18&gt;256,64,0)+IF(V18&gt;512,32,0)+IF(V18&gt;1024,16,0)+IF(V18&gt;2048,8,0)+IF(V18&gt;4096,4,0)+IF(V18&gt;8192,2,0)+IF(V18&gt;16384,1,0)</f>
        <v>0</v>
      </c>
      <c r="W27" s="28">
        <f t="shared" si="104"/>
        <v>0</v>
      </c>
      <c r="X27" s="31">
        <f t="shared" si="104"/>
        <v>0</v>
      </c>
      <c r="Y27" s="50">
        <f t="shared" si="104"/>
        <v>0</v>
      </c>
      <c r="Z27" s="49">
        <f t="shared" si="101"/>
        <v>0</v>
      </c>
      <c r="AA27" s="28">
        <f t="shared" si="101"/>
        <v>0</v>
      </c>
      <c r="AB27" s="28">
        <f t="shared" si="101"/>
        <v>0</v>
      </c>
      <c r="AC27" s="29">
        <f t="shared" si="101"/>
        <v>0</v>
      </c>
      <c r="AD27" s="45">
        <f t="shared" ref="AD27" si="105">IF(AD18&gt;128,128,0)+IF(AD18&gt;256,64,0)+IF(AD18&gt;512,32,0)+IF(AD18&gt;1024,16,0)+IF(AD18&gt;2048,8,0)+IF(AD18&gt;4096,4,0)+IF(AD18&gt;8192,2,0)+IF(AD18&gt;16384,1,0)</f>
        <v>0</v>
      </c>
      <c r="AE27" s="28">
        <f t="shared" ref="AE27:AH27" si="106">IF(AE18&gt;128,128,0)+IF(AE18&gt;256,64,0)+IF(AE18&gt;512,32,0)+IF(AE18&gt;1024,16,0)+IF(AE18&gt;2048,8,0)+IF(AE18&gt;4096,4,0)+IF(AE18&gt;8192,2,0)+IF(AE18&gt;16384,1,0)</f>
        <v>0</v>
      </c>
      <c r="AF27" s="28">
        <f t="shared" si="106"/>
        <v>0</v>
      </c>
      <c r="AG27" s="31">
        <f t="shared" si="106"/>
        <v>0</v>
      </c>
      <c r="AH27" s="49">
        <f t="shared" si="106"/>
        <v>0</v>
      </c>
      <c r="AI27" s="44">
        <f t="shared" ref="AI27:AL27" si="107">IF(AI18&gt;128,128,0)+IF(AI18&gt;256,64,0)+IF(AI18&gt;512,32,0)+IF(AI18&gt;1024,16,0)+IF(AI18&gt;2048,8,0)+IF(AI18&gt;4096,4,0)+IF(AI18&gt;8192,2,0)+IF(AI18&gt;16384,1,0)</f>
        <v>0</v>
      </c>
      <c r="AJ27" s="44">
        <f t="shared" si="107"/>
        <v>0</v>
      </c>
      <c r="AK27" s="58">
        <f t="shared" si="107"/>
        <v>0</v>
      </c>
      <c r="AL27" s="49">
        <f t="shared" si="107"/>
        <v>0</v>
      </c>
      <c r="AM27" s="44">
        <f t="shared" ref="AM27:AO27" si="108">IF(AM18&gt;128,128,0)+IF(AM18&gt;256,64,0)+IF(AM18&gt;512,32,0)+IF(AM18&gt;1024,16,0)+IF(AM18&gt;2048,8,0)+IF(AM18&gt;4096,4,0)+IF(AM18&gt;8192,2,0)+IF(AM18&gt;16384,1,0)</f>
        <v>0</v>
      </c>
      <c r="AN27" s="44">
        <f t="shared" si="108"/>
        <v>0</v>
      </c>
      <c r="AO27" s="58">
        <f t="shared" si="108"/>
        <v>0</v>
      </c>
      <c r="AP27" s="49">
        <f t="shared" ref="AP27:AQ27" si="109">IF(AP18&gt;128,128,0)+IF(AP18&gt;256,64,0)+IF(AP18&gt;512,32,0)+IF(AP18&gt;1024,16,0)+IF(AP18&gt;2048,8,0)+IF(AP18&gt;4096,4,0)+IF(AP18&gt;8192,2,0)+IF(AP18&gt;16384,1,0)</f>
        <v>0</v>
      </c>
      <c r="AQ27" s="28">
        <f t="shared" si="109"/>
        <v>0</v>
      </c>
      <c r="AR27" s="28">
        <f t="shared" ref="AR27:AS27" si="110">IF(AR18&gt;128,128,0)+IF(AR18&gt;256,64,0)+IF(AR18&gt;512,32,0)+IF(AR18&gt;1024,16,0)+IF(AR18&gt;2048,8,0)+IF(AR18&gt;4096,4,0)+IF(AR18&gt;8192,2,0)+IF(AR18&gt;16384,1,0)</f>
        <v>0</v>
      </c>
      <c r="AS27" s="29">
        <f t="shared" si="110"/>
        <v>0</v>
      </c>
    </row>
    <row r="28" spans="1:45">
      <c r="A28" s="19" t="s">
        <v>16</v>
      </c>
      <c r="B28" s="27">
        <f t="shared" ref="B28:AC28" si="111">B16/4</f>
        <v>16</v>
      </c>
      <c r="C28" s="28">
        <f t="shared" si="111"/>
        <v>16</v>
      </c>
      <c r="D28" s="31">
        <f t="shared" si="111"/>
        <v>16</v>
      </c>
      <c r="E28" s="50">
        <f t="shared" ref="E28:H28" si="112">E16/4</f>
        <v>16</v>
      </c>
      <c r="F28" s="27">
        <f t="shared" si="112"/>
        <v>16</v>
      </c>
      <c r="G28" s="28">
        <f t="shared" si="112"/>
        <v>16</v>
      </c>
      <c r="H28" s="31">
        <f t="shared" si="112"/>
        <v>16</v>
      </c>
      <c r="I28" s="50">
        <f t="shared" ref="I28" si="113">I16/4</f>
        <v>16</v>
      </c>
      <c r="J28" s="45">
        <f t="shared" si="111"/>
        <v>16</v>
      </c>
      <c r="K28" s="28">
        <f t="shared" si="111"/>
        <v>16</v>
      </c>
      <c r="L28" s="28">
        <f t="shared" si="111"/>
        <v>16</v>
      </c>
      <c r="M28" s="31">
        <f t="shared" si="111"/>
        <v>16</v>
      </c>
      <c r="N28" s="49">
        <f t="shared" si="111"/>
        <v>32</v>
      </c>
      <c r="O28" s="28">
        <f t="shared" si="111"/>
        <v>32</v>
      </c>
      <c r="P28" s="28">
        <f t="shared" si="111"/>
        <v>32</v>
      </c>
      <c r="Q28" s="29">
        <f t="shared" si="111"/>
        <v>32</v>
      </c>
      <c r="R28" s="30">
        <f t="shared" si="111"/>
        <v>16</v>
      </c>
      <c r="S28" s="28">
        <f t="shared" si="111"/>
        <v>16</v>
      </c>
      <c r="T28" s="31">
        <f t="shared" si="111"/>
        <v>16</v>
      </c>
      <c r="U28" s="50">
        <f t="shared" si="111"/>
        <v>16</v>
      </c>
      <c r="V28" s="30">
        <f t="shared" ref="V28:Y28" si="114">V16/4</f>
        <v>16</v>
      </c>
      <c r="W28" s="28">
        <f t="shared" si="114"/>
        <v>16</v>
      </c>
      <c r="X28" s="31">
        <f t="shared" si="114"/>
        <v>16</v>
      </c>
      <c r="Y28" s="50">
        <f t="shared" si="114"/>
        <v>16</v>
      </c>
      <c r="Z28" s="49">
        <f t="shared" si="111"/>
        <v>16</v>
      </c>
      <c r="AA28" s="28">
        <f t="shared" si="111"/>
        <v>16</v>
      </c>
      <c r="AB28" s="28">
        <f t="shared" si="111"/>
        <v>16</v>
      </c>
      <c r="AC28" s="29">
        <f t="shared" si="111"/>
        <v>16</v>
      </c>
      <c r="AD28" s="45">
        <f t="shared" ref="AD28" si="115">AD16/4</f>
        <v>16</v>
      </c>
      <c r="AE28" s="28">
        <f t="shared" ref="AE28:AH28" si="116">AE16/4</f>
        <v>16</v>
      </c>
      <c r="AF28" s="28">
        <f t="shared" si="116"/>
        <v>16</v>
      </c>
      <c r="AG28" s="31">
        <f t="shared" si="116"/>
        <v>16</v>
      </c>
      <c r="AH28" s="49">
        <f t="shared" si="116"/>
        <v>16</v>
      </c>
      <c r="AI28" s="44">
        <f t="shared" ref="AI28:AL28" si="117">AI16/4</f>
        <v>16</v>
      </c>
      <c r="AJ28" s="44">
        <f t="shared" si="117"/>
        <v>16</v>
      </c>
      <c r="AK28" s="58">
        <f t="shared" si="117"/>
        <v>16</v>
      </c>
      <c r="AL28" s="49">
        <f t="shared" si="117"/>
        <v>32</v>
      </c>
      <c r="AM28" s="44">
        <f t="shared" ref="AM28:AO28" si="118">AM16/4</f>
        <v>32</v>
      </c>
      <c r="AN28" s="44">
        <f t="shared" si="118"/>
        <v>32</v>
      </c>
      <c r="AO28" s="58">
        <f t="shared" si="118"/>
        <v>32</v>
      </c>
      <c r="AP28" s="49">
        <f t="shared" ref="AP28:AQ28" si="119">AP16/4</f>
        <v>16</v>
      </c>
      <c r="AQ28" s="28">
        <f t="shared" si="119"/>
        <v>32</v>
      </c>
      <c r="AR28" s="28">
        <f t="shared" ref="AR28:AS28" si="120">AR16/4</f>
        <v>32</v>
      </c>
      <c r="AS28" s="29">
        <f t="shared" si="120"/>
        <v>32</v>
      </c>
    </row>
    <row r="29" spans="1:45">
      <c r="A29" s="77" t="s">
        <v>17</v>
      </c>
      <c r="B29" s="78">
        <f t="shared" ref="B29:AC29" si="121">B12</f>
        <v>2</v>
      </c>
      <c r="C29" s="79">
        <f t="shared" si="121"/>
        <v>2</v>
      </c>
      <c r="D29" s="80">
        <f t="shared" si="121"/>
        <v>2</v>
      </c>
      <c r="E29" s="81">
        <f t="shared" ref="E29:H29" si="122">E12</f>
        <v>2</v>
      </c>
      <c r="F29" s="78">
        <f t="shared" si="122"/>
        <v>2</v>
      </c>
      <c r="G29" s="79">
        <f t="shared" si="122"/>
        <v>2</v>
      </c>
      <c r="H29" s="80">
        <f t="shared" si="122"/>
        <v>2</v>
      </c>
      <c r="I29" s="81">
        <f t="shared" ref="I29" si="123">I12</f>
        <v>2</v>
      </c>
      <c r="J29" s="82">
        <f t="shared" si="121"/>
        <v>2</v>
      </c>
      <c r="K29" s="79">
        <f t="shared" si="121"/>
        <v>2</v>
      </c>
      <c r="L29" s="79">
        <f t="shared" si="121"/>
        <v>2</v>
      </c>
      <c r="M29" s="80">
        <f t="shared" si="121"/>
        <v>2</v>
      </c>
      <c r="N29" s="83">
        <f t="shared" si="121"/>
        <v>2</v>
      </c>
      <c r="O29" s="79">
        <f t="shared" si="121"/>
        <v>2</v>
      </c>
      <c r="P29" s="79">
        <f t="shared" si="121"/>
        <v>2</v>
      </c>
      <c r="Q29" s="84">
        <f t="shared" si="121"/>
        <v>2</v>
      </c>
      <c r="R29" s="85">
        <f t="shared" si="121"/>
        <v>3</v>
      </c>
      <c r="S29" s="79">
        <f t="shared" si="121"/>
        <v>3</v>
      </c>
      <c r="T29" s="80">
        <f t="shared" si="121"/>
        <v>3</v>
      </c>
      <c r="U29" s="81">
        <f t="shared" si="121"/>
        <v>3</v>
      </c>
      <c r="V29" s="85">
        <f t="shared" ref="V29:Y29" si="124">V12</f>
        <v>3</v>
      </c>
      <c r="W29" s="79">
        <f t="shared" si="124"/>
        <v>3</v>
      </c>
      <c r="X29" s="80">
        <f t="shared" si="124"/>
        <v>3</v>
      </c>
      <c r="Y29" s="81">
        <f t="shared" si="124"/>
        <v>3</v>
      </c>
      <c r="Z29" s="83">
        <f t="shared" si="121"/>
        <v>3</v>
      </c>
      <c r="AA29" s="79">
        <f t="shared" si="121"/>
        <v>3</v>
      </c>
      <c r="AB29" s="79">
        <f t="shared" si="121"/>
        <v>3</v>
      </c>
      <c r="AC29" s="84">
        <f t="shared" si="121"/>
        <v>3</v>
      </c>
      <c r="AD29" s="82">
        <f t="shared" ref="AD29" si="125">AD12</f>
        <v>3</v>
      </c>
      <c r="AE29" s="79">
        <f t="shared" ref="AE29:AH29" si="126">AE12</f>
        <v>3</v>
      </c>
      <c r="AF29" s="79">
        <f t="shared" si="126"/>
        <v>3</v>
      </c>
      <c r="AG29" s="80">
        <f t="shared" si="126"/>
        <v>3</v>
      </c>
      <c r="AH29" s="83">
        <f t="shared" si="126"/>
        <v>3</v>
      </c>
      <c r="AI29" s="86">
        <f t="shared" ref="AI29:AL29" si="127">AI12</f>
        <v>3</v>
      </c>
      <c r="AJ29" s="86">
        <f t="shared" si="127"/>
        <v>3</v>
      </c>
      <c r="AK29" s="87">
        <f t="shared" si="127"/>
        <v>3</v>
      </c>
      <c r="AL29" s="83">
        <f t="shared" si="127"/>
        <v>2</v>
      </c>
      <c r="AM29" s="86">
        <f t="shared" ref="AM29:AO29" si="128">AM12</f>
        <v>2</v>
      </c>
      <c r="AN29" s="86">
        <f t="shared" si="128"/>
        <v>2</v>
      </c>
      <c r="AO29" s="87">
        <f t="shared" si="128"/>
        <v>2</v>
      </c>
      <c r="AP29" s="83">
        <f t="shared" ref="AP29:AQ29" si="129">AP12</f>
        <v>2</v>
      </c>
      <c r="AQ29" s="79">
        <f t="shared" si="129"/>
        <v>2</v>
      </c>
      <c r="AR29" s="79">
        <f t="shared" ref="AR29:AS29" si="130">AR12</f>
        <v>2</v>
      </c>
      <c r="AS29" s="84">
        <f t="shared" si="130"/>
        <v>2</v>
      </c>
    </row>
    <row r="30" spans="1:45">
      <c r="A30" s="20" t="s">
        <v>48</v>
      </c>
      <c r="B30" s="22"/>
      <c r="C30" s="23"/>
      <c r="D30" s="26"/>
      <c r="E30" s="50"/>
      <c r="F30" s="22"/>
      <c r="G30" s="23"/>
      <c r="H30" s="26"/>
      <c r="I30" s="50"/>
      <c r="J30" s="49"/>
      <c r="K30" s="23"/>
      <c r="L30" s="23"/>
      <c r="M30" s="26"/>
      <c r="N30" s="49"/>
      <c r="O30" s="23"/>
      <c r="P30" s="23"/>
      <c r="Q30" s="24"/>
      <c r="R30" s="25"/>
      <c r="S30" s="23"/>
      <c r="T30" s="26"/>
      <c r="U30" s="50"/>
      <c r="V30" s="25"/>
      <c r="W30" s="23"/>
      <c r="X30" s="26"/>
      <c r="Y30" s="50"/>
      <c r="Z30" s="49"/>
      <c r="AA30" s="23"/>
      <c r="AB30" s="23"/>
      <c r="AC30" s="24"/>
      <c r="AD30" s="45"/>
      <c r="AE30" s="23"/>
      <c r="AF30" s="23"/>
      <c r="AG30" s="26"/>
      <c r="AH30" s="49"/>
      <c r="AI30" s="23"/>
      <c r="AJ30" s="23"/>
      <c r="AK30" s="26"/>
      <c r="AL30" s="49"/>
      <c r="AM30" s="23"/>
      <c r="AN30" s="23"/>
      <c r="AO30" s="26"/>
      <c r="AP30" s="49"/>
      <c r="AQ30" s="23"/>
      <c r="AR30" s="23"/>
      <c r="AS30" s="24"/>
    </row>
    <row r="31" spans="1:45">
      <c r="A31" s="19" t="s">
        <v>50</v>
      </c>
      <c r="B31" s="27">
        <f>INT((B25+1)/4)</f>
        <v>16</v>
      </c>
      <c r="C31" s="28">
        <f t="shared" ref="C31:AS31" si="131">INT((C25+1)/4)</f>
        <v>16</v>
      </c>
      <c r="D31" s="31">
        <f t="shared" si="131"/>
        <v>16</v>
      </c>
      <c r="E31" s="50">
        <f t="shared" si="131"/>
        <v>16</v>
      </c>
      <c r="F31" s="27">
        <f t="shared" si="131"/>
        <v>16</v>
      </c>
      <c r="G31" s="28">
        <f t="shared" si="131"/>
        <v>16</v>
      </c>
      <c r="H31" s="31">
        <f t="shared" si="131"/>
        <v>16</v>
      </c>
      <c r="I31" s="50">
        <f t="shared" si="131"/>
        <v>16</v>
      </c>
      <c r="J31" s="45">
        <f t="shared" si="131"/>
        <v>16</v>
      </c>
      <c r="K31" s="28">
        <f t="shared" si="131"/>
        <v>16</v>
      </c>
      <c r="L31" s="28">
        <f t="shared" si="131"/>
        <v>16</v>
      </c>
      <c r="M31" s="31">
        <f t="shared" si="131"/>
        <v>16</v>
      </c>
      <c r="N31" s="49">
        <f t="shared" si="131"/>
        <v>32</v>
      </c>
      <c r="O31" s="28">
        <f t="shared" si="131"/>
        <v>32</v>
      </c>
      <c r="P31" s="28">
        <f t="shared" si="131"/>
        <v>32</v>
      </c>
      <c r="Q31" s="29">
        <f t="shared" si="131"/>
        <v>32</v>
      </c>
      <c r="R31" s="30">
        <f t="shared" si="131"/>
        <v>16</v>
      </c>
      <c r="S31" s="28">
        <f t="shared" si="131"/>
        <v>16</v>
      </c>
      <c r="T31" s="31">
        <f t="shared" si="131"/>
        <v>16</v>
      </c>
      <c r="U31" s="50">
        <f t="shared" si="131"/>
        <v>16</v>
      </c>
      <c r="V31" s="30">
        <f t="shared" si="131"/>
        <v>16</v>
      </c>
      <c r="W31" s="28">
        <f t="shared" si="131"/>
        <v>16</v>
      </c>
      <c r="X31" s="31">
        <f t="shared" si="131"/>
        <v>16</v>
      </c>
      <c r="Y31" s="50">
        <f t="shared" si="131"/>
        <v>16</v>
      </c>
      <c r="Z31" s="49">
        <f t="shared" si="131"/>
        <v>16</v>
      </c>
      <c r="AA31" s="28">
        <f t="shared" si="131"/>
        <v>16</v>
      </c>
      <c r="AB31" s="28">
        <f t="shared" si="131"/>
        <v>16</v>
      </c>
      <c r="AC31" s="29">
        <f t="shared" si="131"/>
        <v>16</v>
      </c>
      <c r="AD31" s="45">
        <f t="shared" si="131"/>
        <v>16</v>
      </c>
      <c r="AE31" s="28">
        <f t="shared" si="131"/>
        <v>16</v>
      </c>
      <c r="AF31" s="28">
        <f t="shared" si="131"/>
        <v>16</v>
      </c>
      <c r="AG31" s="31">
        <f t="shared" si="131"/>
        <v>16</v>
      </c>
      <c r="AH31" s="49">
        <f t="shared" si="131"/>
        <v>16</v>
      </c>
      <c r="AI31" s="44">
        <f t="shared" si="131"/>
        <v>16</v>
      </c>
      <c r="AJ31" s="44">
        <f t="shared" si="131"/>
        <v>16</v>
      </c>
      <c r="AK31" s="58">
        <f t="shared" si="131"/>
        <v>16</v>
      </c>
      <c r="AL31" s="49">
        <f t="shared" ref="AL31:AO31" si="132">INT((AL25+1)/4)</f>
        <v>32</v>
      </c>
      <c r="AM31" s="44">
        <f t="shared" si="132"/>
        <v>32</v>
      </c>
      <c r="AN31" s="44">
        <f t="shared" si="132"/>
        <v>32</v>
      </c>
      <c r="AO31" s="58">
        <f t="shared" si="132"/>
        <v>32</v>
      </c>
      <c r="AP31" s="49">
        <f t="shared" si="131"/>
        <v>16</v>
      </c>
      <c r="AQ31" s="28">
        <f t="shared" ref="AQ31" si="133">INT((AQ25+1)/4)</f>
        <v>32</v>
      </c>
      <c r="AR31" s="28">
        <f t="shared" ref="AR31" si="134">INT((AR25+1)/4)</f>
        <v>32</v>
      </c>
      <c r="AS31" s="29">
        <f t="shared" si="131"/>
        <v>32</v>
      </c>
    </row>
    <row r="32" spans="1:45" ht="15.75" thickBot="1">
      <c r="A32" s="21" t="s">
        <v>49</v>
      </c>
      <c r="B32" s="32">
        <f>INT(B24/8)+1</f>
        <v>31</v>
      </c>
      <c r="C32" s="33">
        <f t="shared" ref="C32:AS32" si="135">INT(C24/8)+1</f>
        <v>18</v>
      </c>
      <c r="D32" s="36">
        <f t="shared" si="135"/>
        <v>19</v>
      </c>
      <c r="E32" s="52">
        <f t="shared" si="135"/>
        <v>19</v>
      </c>
      <c r="F32" s="32">
        <f t="shared" si="135"/>
        <v>31</v>
      </c>
      <c r="G32" s="33">
        <f t="shared" si="135"/>
        <v>36</v>
      </c>
      <c r="H32" s="36">
        <f t="shared" si="135"/>
        <v>38</v>
      </c>
      <c r="I32" s="52">
        <f t="shared" si="135"/>
        <v>38</v>
      </c>
      <c r="J32" s="46">
        <f t="shared" si="135"/>
        <v>29</v>
      </c>
      <c r="K32" s="33">
        <f t="shared" si="135"/>
        <v>31</v>
      </c>
      <c r="L32" s="33">
        <f t="shared" si="135"/>
        <v>36</v>
      </c>
      <c r="M32" s="36">
        <f t="shared" si="135"/>
        <v>38</v>
      </c>
      <c r="N32" s="51">
        <f t="shared" si="135"/>
        <v>29</v>
      </c>
      <c r="O32" s="33">
        <f t="shared" si="135"/>
        <v>31</v>
      </c>
      <c r="P32" s="33">
        <f t="shared" si="135"/>
        <v>36</v>
      </c>
      <c r="Q32" s="34">
        <f t="shared" si="135"/>
        <v>38</v>
      </c>
      <c r="R32" s="35">
        <f t="shared" si="135"/>
        <v>11</v>
      </c>
      <c r="S32" s="33">
        <f t="shared" si="135"/>
        <v>12</v>
      </c>
      <c r="T32" s="36">
        <f t="shared" si="135"/>
        <v>12</v>
      </c>
      <c r="U32" s="52">
        <f t="shared" si="135"/>
        <v>10</v>
      </c>
      <c r="V32" s="35">
        <f t="shared" si="135"/>
        <v>11</v>
      </c>
      <c r="W32" s="33">
        <f t="shared" si="135"/>
        <v>12</v>
      </c>
      <c r="X32" s="36">
        <f t="shared" si="135"/>
        <v>12</v>
      </c>
      <c r="Y32" s="52">
        <f t="shared" si="135"/>
        <v>10</v>
      </c>
      <c r="Z32" s="51">
        <f t="shared" si="135"/>
        <v>9</v>
      </c>
      <c r="AA32" s="33">
        <f t="shared" si="135"/>
        <v>11</v>
      </c>
      <c r="AB32" s="33">
        <f t="shared" si="135"/>
        <v>12</v>
      </c>
      <c r="AC32" s="34">
        <f t="shared" si="135"/>
        <v>12</v>
      </c>
      <c r="AD32" s="46">
        <f t="shared" si="135"/>
        <v>18</v>
      </c>
      <c r="AE32" s="33">
        <f t="shared" si="135"/>
        <v>21</v>
      </c>
      <c r="AF32" s="33">
        <f t="shared" si="135"/>
        <v>24</v>
      </c>
      <c r="AG32" s="36">
        <f t="shared" si="135"/>
        <v>24</v>
      </c>
      <c r="AH32" s="51">
        <f t="shared" si="135"/>
        <v>38</v>
      </c>
      <c r="AI32" s="53">
        <f t="shared" si="135"/>
        <v>44</v>
      </c>
      <c r="AJ32" s="53">
        <f t="shared" si="135"/>
        <v>49</v>
      </c>
      <c r="AK32" s="59">
        <f t="shared" si="135"/>
        <v>49</v>
      </c>
      <c r="AL32" s="51">
        <f t="shared" ref="AL32:AO32" si="136">INT(AL24/8)+1</f>
        <v>30</v>
      </c>
      <c r="AM32" s="53">
        <f t="shared" si="136"/>
        <v>32</v>
      </c>
      <c r="AN32" s="53">
        <f t="shared" si="136"/>
        <v>37</v>
      </c>
      <c r="AO32" s="59">
        <f t="shared" si="136"/>
        <v>39</v>
      </c>
      <c r="AP32" s="51">
        <f t="shared" si="135"/>
        <v>38</v>
      </c>
      <c r="AQ32" s="33">
        <f t="shared" ref="AQ32" si="137">INT(AQ24/8)+1</f>
        <v>38</v>
      </c>
      <c r="AR32" s="33">
        <f t="shared" ref="AR32" si="138">INT(AR24/8)+1</f>
        <v>44</v>
      </c>
      <c r="AS32" s="34">
        <f t="shared" si="135"/>
        <v>49</v>
      </c>
    </row>
    <row r="34" spans="1:45" ht="15.75" thickBot="1">
      <c r="A34" s="20" t="s">
        <v>54</v>
      </c>
    </row>
    <row r="35" spans="1:45">
      <c r="A35" s="88" t="s">
        <v>53</v>
      </c>
      <c r="B35" s="89" t="str">
        <f>CONCATENATE(DEC2HEX(LN(B15/1024)/LN(2)+4*INT(B24/256)+8*(B12-2)+16*(B28/16-1)+32*((B26-128)/64)+64*(B16/64),2),"h")</f>
        <v>60h</v>
      </c>
      <c r="C35" s="90" t="str">
        <f t="shared" ref="C35:D35" si="139">CONCATENATE(DEC2HEX(LN(C15/1024)/LN(2)+4*INT(C24/256)+8*(C12-2)+16*(C28/16-1)+32*((C26-128)/64)+64*(C16/64),2),"h")</f>
        <v>41h</v>
      </c>
      <c r="D35" s="91" t="str">
        <f t="shared" si="139"/>
        <v>41h</v>
      </c>
      <c r="F35" s="89" t="str">
        <f>CONCATENATE(DEC2HEX(LN(F15/1024)/LN(2)+4*INT(F24/256)+8*(F12-2)+16*(F28/16-1)+32*((F26-128)/64)+64*(F16/64),2),"h")</f>
        <v>41h</v>
      </c>
      <c r="G35" s="90" t="str">
        <f t="shared" ref="G35:H35" si="140">CONCATENATE(DEC2HEX(LN(G15/1024)/LN(2)+4*INT(G24/256)+8*(G12-2)+16*(G28/16-1)+32*((G26-128)/64)+64*(G16/64),2),"h")</f>
        <v>45h</v>
      </c>
      <c r="H35" s="91" t="str">
        <f t="shared" si="140"/>
        <v>45h</v>
      </c>
      <c r="K35" s="89" t="str">
        <f>CONCATENATE(DEC2HEX(LN(K15/1024)/LN(2)+4*INT(K24/256)+8*(K12-2)+16*(K28/16-1)+32*((K26-128)/64)+64*(K16/64),2),"h")</f>
        <v>41h</v>
      </c>
      <c r="L35" s="90" t="str">
        <f t="shared" ref="L35:M35" si="141">CONCATENATE(DEC2HEX(LN(L15/1024)/LN(2)+4*INT(L24/256)+8*(L12-2)+16*(L28/16-1)+32*((L26-128)/64)+64*(L16/64),2),"h")</f>
        <v>45h</v>
      </c>
      <c r="M35" s="91" t="str">
        <f t="shared" si="141"/>
        <v>45h</v>
      </c>
      <c r="O35" s="89" t="str">
        <f>CONCATENATE(DEC2HEX(LN(O15/1024)/LN(2)+4*INT(O24/256)+8*(O12-2)+16*(O28/16-1)+32*((O26-128)/64)+64*(O16/64),2),"h")</f>
        <v>92h</v>
      </c>
      <c r="P35" s="90" t="str">
        <f t="shared" ref="P35:Q35" si="142">CONCATENATE(DEC2HEX(LN(P15/1024)/LN(2)+4*INT(P24/256)+8*(P12-2)+16*(P28/16-1)+32*((P26-128)/64)+64*(P16/64),2),"h")</f>
        <v>96h</v>
      </c>
      <c r="Q35" s="91" t="str">
        <f t="shared" si="142"/>
        <v>96h</v>
      </c>
      <c r="R35" s="89" t="str">
        <f>CONCATENATE(DEC2HEX(LN(R15/1024)/LN(2)+4*INT(R24/256)+8*(R12-2)+16*(R28/16-1)+32*((R26-128)/64)+64*(R16/64),2),"h")</f>
        <v>68h</v>
      </c>
      <c r="S35" s="90" t="str">
        <f t="shared" ref="S35:T35" si="143">CONCATENATE(DEC2HEX(LN(S15/1024)/LN(2)+4*INT(S24/256)+8*(S12-2)+16*(S28/16-1)+32*((S26-128)/64)+64*(S16/64),2),"h")</f>
        <v>68h</v>
      </c>
      <c r="T35" s="91" t="str">
        <f t="shared" si="143"/>
        <v>68h</v>
      </c>
      <c r="V35" s="89" t="str">
        <f>CONCATENATE(DEC2HEX(LN(V15/1024)/LN(2)+4*INT(V24/256)+8*(V12-2)+16*(V28/16-1)+32*((V26-128)/64)+64*(V16/64),2),"h")</f>
        <v>49h</v>
      </c>
      <c r="W35" s="90" t="str">
        <f t="shared" ref="W35:X35" si="144">CONCATENATE(DEC2HEX(LN(W15/1024)/LN(2)+4*INT(W24/256)+8*(W12-2)+16*(W28/16-1)+32*((W26-128)/64)+64*(W16/64),2),"h")</f>
        <v>49h</v>
      </c>
      <c r="X35" s="91" t="str">
        <f t="shared" si="144"/>
        <v>49h</v>
      </c>
      <c r="AA35" s="89" t="str">
        <f>CONCATENATE(DEC2HEX(LN(AA15/1024)/LN(2)+4*INT(AA24/256)+8*(AA12-2)+16*(AA28/16-1)+32*((AA26-128)/64)+64*(AA16/64),2),"h")</f>
        <v>49h</v>
      </c>
      <c r="AB35" s="90" t="str">
        <f t="shared" ref="AB35:AC35" si="145">CONCATENATE(DEC2HEX(LN(AB15/1024)/LN(2)+4*INT(AB24/256)+8*(AB12-2)+16*(AB28/16-1)+32*((AB26-128)/64)+64*(AB16/64),2),"h")</f>
        <v>49h</v>
      </c>
      <c r="AC35" s="91" t="str">
        <f t="shared" si="145"/>
        <v>49h</v>
      </c>
      <c r="AE35" s="89" t="str">
        <f>CONCATENATE(DEC2HEX(LN(AE15/1024)/LN(2)+4*INT(AE24/256)+8*(AE12-2)+16*(AE28/16-1)+32*((AE26-128)/64)+64*(AE16/64),2),"h")</f>
        <v>49h</v>
      </c>
      <c r="AF35" s="90" t="str">
        <f t="shared" ref="AF35:AG35" si="146">CONCATENATE(DEC2HEX(LN(AF15/1024)/LN(2)+4*INT(AF24/256)+8*(AF12-2)+16*(AF28/16-1)+32*((AF26-128)/64)+64*(AF16/64),2),"h")</f>
        <v>49h</v>
      </c>
      <c r="AG35" s="91" t="str">
        <f t="shared" si="146"/>
        <v>49h</v>
      </c>
      <c r="AI35" s="95" t="str">
        <f>CONCATENATE(DEC2HEX(LN(AI15/1024)/LN(2)+4*INT(AI24/256)+8*(AI12-2)+16*(AI28/16-1)+32*((AI26-128)/64)+64*(AI16/64),2),"h")</f>
        <v>4Dh</v>
      </c>
      <c r="AJ35" s="98" t="str">
        <f t="shared" ref="AJ35:AK35" si="147">CONCATENATE(DEC2HEX(LN(AJ15/1024)/LN(2)+4*INT(AJ24/256)+8*(AJ12-2)+16*(AJ28/16-1)+32*((AJ26-128)/64)+64*(AJ16/64),2),"h")</f>
        <v>4Dh</v>
      </c>
      <c r="AK35" s="92" t="str">
        <f t="shared" si="147"/>
        <v>4Dh</v>
      </c>
      <c r="AM35" s="95" t="str">
        <f>CONCATENATE(DEC2HEX(LN(AM15/1024)/LN(2)+4*INT(AM24/256)+8*(AM12-2)+16*(AM28/16-1)+32*((AM26-128)/64)+64*(AM16/64),2),"h")</f>
        <v>92h</v>
      </c>
      <c r="AN35" s="98" t="str">
        <f t="shared" ref="AN35:AO35" si="148">CONCATENATE(DEC2HEX(LN(AN15/1024)/LN(2)+4*INT(AN24/256)+8*(AN12-2)+16*(AN28/16-1)+32*((AN26-128)/64)+64*(AN16/64),2),"h")</f>
        <v>96h</v>
      </c>
      <c r="AO35" s="92" t="str">
        <f t="shared" si="148"/>
        <v>96h</v>
      </c>
      <c r="AQ35" s="89" t="str">
        <f>CONCATENATE(DEC2HEX(LN(AQ15/1024)/LN(2)+4*INT(AQ24/256)+8*(AQ12-2)+16*(AQ28/16-1)+32*((AQ26-128)/64)+64*(AQ16/64),2),"h")</f>
        <v>96h</v>
      </c>
      <c r="AR35" s="90" t="str">
        <f>CONCATENATE(DEC2HEX(LN(AR15/1024)/LN(2)+4*INT(AR24/256)+8*(AR12-2)+16*(AR28/16-1)+32*((AR26-128)/64)+64*(AR16/64),2),"h")</f>
        <v>96h</v>
      </c>
      <c r="AS35" s="91" t="str">
        <f>CONCATENATE(DEC2HEX(LN(AS15/1024)/LN(2)+4*INT(AS24/256)+8*(AS12-2)+16*(AS28/16-1)+32*((AS26-128)/64)+64*(AS16/64),2),"h")</f>
        <v>96h</v>
      </c>
    </row>
    <row r="36" spans="1:45">
      <c r="A36" s="19" t="s">
        <v>8</v>
      </c>
      <c r="B36" s="27">
        <f>B20/2</f>
        <v>13</v>
      </c>
      <c r="C36" s="28">
        <f t="shared" ref="C36:D36" si="149">C20/2</f>
        <v>15</v>
      </c>
      <c r="D36" s="29">
        <f t="shared" si="149"/>
        <v>16</v>
      </c>
      <c r="F36" s="27">
        <f>F20</f>
        <v>52</v>
      </c>
      <c r="G36" s="28">
        <f>G20</f>
        <v>60</v>
      </c>
      <c r="H36" s="29">
        <f>H20</f>
        <v>64</v>
      </c>
      <c r="K36" s="27">
        <f>K20</f>
        <v>52</v>
      </c>
      <c r="L36" s="28">
        <f>L20</f>
        <v>60</v>
      </c>
      <c r="M36" s="29">
        <f>M20</f>
        <v>64</v>
      </c>
      <c r="O36" s="27">
        <f>O20</f>
        <v>104</v>
      </c>
      <c r="P36" s="28">
        <f>P20</f>
        <v>120</v>
      </c>
      <c r="Q36" s="29">
        <f>Q20</f>
        <v>128</v>
      </c>
      <c r="R36" s="27">
        <f>R20</f>
        <v>18</v>
      </c>
      <c r="S36" s="28">
        <f>S20</f>
        <v>20</v>
      </c>
      <c r="T36" s="29">
        <f>T20</f>
        <v>20</v>
      </c>
      <c r="V36" s="27">
        <f>V20</f>
        <v>36</v>
      </c>
      <c r="W36" s="28">
        <f>W20</f>
        <v>40</v>
      </c>
      <c r="X36" s="29">
        <f>X20</f>
        <v>40</v>
      </c>
      <c r="AA36" s="27">
        <f>AA20</f>
        <v>36</v>
      </c>
      <c r="AB36" s="28">
        <f>AB20</f>
        <v>40</v>
      </c>
      <c r="AC36" s="29">
        <f>AC20</f>
        <v>40</v>
      </c>
      <c r="AE36" s="27">
        <f>AE20</f>
        <v>72</v>
      </c>
      <c r="AF36" s="28">
        <f>AF20</f>
        <v>80</v>
      </c>
      <c r="AG36" s="29">
        <f>AG20</f>
        <v>80</v>
      </c>
      <c r="AI36" s="96">
        <f>AI20</f>
        <v>72</v>
      </c>
      <c r="AJ36" s="99">
        <f>AJ20</f>
        <v>80</v>
      </c>
      <c r="AK36" s="93">
        <f>AK20</f>
        <v>80</v>
      </c>
      <c r="AM36" s="96">
        <f>AM20</f>
        <v>104</v>
      </c>
      <c r="AN36" s="99">
        <f>AN20</f>
        <v>120</v>
      </c>
      <c r="AO36" s="93">
        <f>AO20</f>
        <v>128</v>
      </c>
      <c r="AQ36" s="27">
        <f>AQ20</f>
        <v>124</v>
      </c>
      <c r="AR36" s="28">
        <f>AR20</f>
        <v>144</v>
      </c>
      <c r="AS36" s="29">
        <f>AS20</f>
        <v>160</v>
      </c>
    </row>
    <row r="37" spans="1:45" ht="15.75" thickBot="1">
      <c r="A37" s="19" t="s">
        <v>52</v>
      </c>
      <c r="B37" s="32">
        <f>MOD(B24,256)</f>
        <v>242</v>
      </c>
      <c r="C37" s="33">
        <f t="shared" ref="C37:D37" si="150">MOD(C24,256)</f>
        <v>139</v>
      </c>
      <c r="D37" s="34">
        <f t="shared" si="150"/>
        <v>149</v>
      </c>
      <c r="F37" s="32">
        <f>MOD(F24,256)</f>
        <v>242</v>
      </c>
      <c r="G37" s="33">
        <f t="shared" ref="G37:H37" si="151">MOD(G24,256)</f>
        <v>24</v>
      </c>
      <c r="H37" s="34">
        <f t="shared" si="151"/>
        <v>43</v>
      </c>
      <c r="K37" s="32">
        <f>MOD(K24,256)</f>
        <v>242</v>
      </c>
      <c r="L37" s="33">
        <f t="shared" ref="L37:M37" si="152">MOD(L24,256)</f>
        <v>24</v>
      </c>
      <c r="M37" s="34">
        <f t="shared" si="152"/>
        <v>43</v>
      </c>
      <c r="O37" s="32">
        <f>MOD(O24,256)</f>
        <v>242</v>
      </c>
      <c r="P37" s="33">
        <f t="shared" ref="P37:Q37" si="153">MOD(P24,256)</f>
        <v>24</v>
      </c>
      <c r="Q37" s="34">
        <f t="shared" si="153"/>
        <v>43</v>
      </c>
      <c r="R37" s="32">
        <f>MOD(R24,256)</f>
        <v>82</v>
      </c>
      <c r="S37" s="33">
        <f t="shared" ref="S37:T37" si="154">MOD(S24,256)</f>
        <v>91</v>
      </c>
      <c r="T37" s="34">
        <f t="shared" si="154"/>
        <v>91</v>
      </c>
      <c r="V37" s="32">
        <f>MOD(V24,256)</f>
        <v>82</v>
      </c>
      <c r="W37" s="33">
        <f t="shared" ref="W37:X37" si="155">MOD(W24,256)</f>
        <v>91</v>
      </c>
      <c r="X37" s="34">
        <f t="shared" si="155"/>
        <v>91</v>
      </c>
      <c r="AA37" s="32">
        <f>MOD(AA24,256)</f>
        <v>82</v>
      </c>
      <c r="AB37" s="33">
        <f t="shared" ref="AB37:AC37" si="156">MOD(AB24,256)</f>
        <v>91</v>
      </c>
      <c r="AC37" s="34">
        <f t="shared" si="156"/>
        <v>91</v>
      </c>
      <c r="AE37" s="32">
        <f>MOD(AE24,256)</f>
        <v>165</v>
      </c>
      <c r="AF37" s="33">
        <f t="shared" ref="AF37:AG37" si="157">MOD(AF24,256)</f>
        <v>184</v>
      </c>
      <c r="AG37" s="34">
        <f t="shared" si="157"/>
        <v>184</v>
      </c>
      <c r="AI37" s="97">
        <f>MOD(AI24,256)</f>
        <v>89</v>
      </c>
      <c r="AJ37" s="100">
        <f t="shared" ref="AJ37:AK37" si="158">MOD(AJ24,256)</f>
        <v>128</v>
      </c>
      <c r="AK37" s="94">
        <f t="shared" si="158"/>
        <v>128</v>
      </c>
      <c r="AM37" s="97">
        <f>MOD(AM24,256)</f>
        <v>252</v>
      </c>
      <c r="AN37" s="100">
        <f t="shared" ref="AN37:AO37" si="159">MOD(AN24,256)</f>
        <v>35</v>
      </c>
      <c r="AO37" s="94">
        <f t="shared" si="159"/>
        <v>55</v>
      </c>
      <c r="AQ37" s="32">
        <f>MOD(AQ24,256)</f>
        <v>45</v>
      </c>
      <c r="AR37" s="33">
        <f>MOD(AR24,256)</f>
        <v>94</v>
      </c>
      <c r="AS37" s="34">
        <f>MOD(AS24,256)</f>
        <v>133</v>
      </c>
    </row>
  </sheetData>
  <mergeCells count="11">
    <mergeCell ref="AP1:AS1"/>
    <mergeCell ref="B1:E1"/>
    <mergeCell ref="F1:I1"/>
    <mergeCell ref="Z1:AC1"/>
    <mergeCell ref="AD1:AG1"/>
    <mergeCell ref="AH1:AK1"/>
    <mergeCell ref="J1:M1"/>
    <mergeCell ref="N1:Q1"/>
    <mergeCell ref="R1:U1"/>
    <mergeCell ref="V1:Y1"/>
    <mergeCell ref="AL1:AO1"/>
  </mergeCells>
  <pageMargins left="0.7" right="0.7" top="0.75" bottom="0.75" header="0.3" footer="0.3"/>
  <pageSetup orientation="portrait" verticalDpi="60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 2.9</vt:lpstr>
      <vt:lpstr>Version 3.0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EBERHARD</dc:creator>
  <cp:lastModifiedBy>MARTIN EBERHARD</cp:lastModifiedBy>
  <dcterms:created xsi:type="dcterms:W3CDTF">2017-01-16T19:48:34Z</dcterms:created>
  <dcterms:modified xsi:type="dcterms:W3CDTF">2021-10-18T19:37:40Z</dcterms:modified>
</cp:coreProperties>
</file>